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D:\My Works\My work\GradeManagement\"/>
    </mc:Choice>
  </mc:AlternateContent>
  <xr:revisionPtr revIDLastSave="0" documentId="13_ncr:1_{21436B6A-135D-49D6-AE5C-C1F2C50CF378}" xr6:coauthVersionLast="40" xr6:coauthVersionMax="40" xr10:uidLastSave="{00000000-0000-0000-0000-000000000000}"/>
  <bookViews>
    <workbookView xWindow="100" yWindow="240" windowWidth="11340" windowHeight="5690" tabRatio="723" xr2:uid="{00000000-000D-0000-FFFF-FFFF00000000}"/>
  </bookViews>
  <sheets>
    <sheet name="แนะนำ" sheetId="1" r:id="rId1"/>
    <sheet name="CoverPage" sheetId="2" r:id="rId2"/>
    <sheet name="Score" sheetId="3" r:id="rId3"/>
    <sheet name="มรส_08" sheetId="4" r:id="rId4"/>
    <sheet name="มรส_09" sheetId="5" r:id="rId5"/>
    <sheet name="Chart" sheetId="6" r:id="rId6"/>
    <sheet name="Module1" sheetId="7" state="veryHidden" r:id="rId7"/>
    <sheet name="CalSheet" sheetId="8" r:id="rId8"/>
  </sheets>
  <definedNames>
    <definedName name="Gr_A">CoverPage!$B$11</definedName>
    <definedName name="Gr_B">CoverPage!$B$13</definedName>
    <definedName name="Gr_Bp">CoverPage!$B$12</definedName>
    <definedName name="Gr_C">CoverPage!$B$15</definedName>
    <definedName name="Gr_Cp">CoverPage!$B$14</definedName>
    <definedName name="Gr_D">CoverPage!$B$17</definedName>
    <definedName name="Gr_Dp">CoverPage!$B$16</definedName>
    <definedName name="Gr_F">CoverPage!$B$18</definedName>
    <definedName name="MARKS" localSheetId="1">CoverPage!#REF!</definedName>
    <definedName name="marks">Score!$AI$9:$AI$114</definedName>
    <definedName name="_xlnm.Print_Area" localSheetId="2">Score!$A$1:$AJ$108</definedName>
    <definedName name="_xlnm.Print_Area" localSheetId="4">มรส_09!$A$1:$M$41</definedName>
    <definedName name="_xlnm.Print_Titles" localSheetId="1">CoverPage!$1:$6</definedName>
    <definedName name="_xlnm.Print_Titles" localSheetId="2">Score!$4:$8</definedName>
    <definedName name="summid" localSheetId="1">CoverPage!#REF!</definedName>
    <definedName name="summid">#REF!</definedName>
  </definedNames>
  <calcPr calcId="181029"/>
</workbook>
</file>

<file path=xl/calcChain.xml><?xml version="1.0" encoding="utf-8"?>
<calcChain xmlns="http://schemas.openxmlformats.org/spreadsheetml/2006/main">
  <c r="D8" i="2" l="1"/>
  <c r="I8" i="5" l="1"/>
  <c r="I8" i="4"/>
  <c r="F15" i="4"/>
  <c r="C20" i="5"/>
  <c r="K9" i="5"/>
  <c r="G10" i="4"/>
  <c r="C199" i="8"/>
  <c r="B199" i="8"/>
  <c r="D199" i="8" s="1"/>
  <c r="C198" i="8"/>
  <c r="D198" i="8" s="1"/>
  <c r="B198" i="8"/>
  <c r="C197" i="8"/>
  <c r="B197" i="8"/>
  <c r="C196" i="8"/>
  <c r="B196" i="8"/>
  <c r="C195" i="8"/>
  <c r="D195" i="8" s="1"/>
  <c r="B195" i="8"/>
  <c r="C194" i="8"/>
  <c r="D194" i="8" s="1"/>
  <c r="B194" i="8"/>
  <c r="C193" i="8"/>
  <c r="B193" i="8"/>
  <c r="D193" i="8" s="1"/>
  <c r="C192" i="8"/>
  <c r="B192" i="8"/>
  <c r="C191" i="8"/>
  <c r="B191" i="8"/>
  <c r="D191" i="8" s="1"/>
  <c r="C190" i="8"/>
  <c r="B190" i="8"/>
  <c r="C189" i="8"/>
  <c r="B189" i="8"/>
  <c r="C188" i="8"/>
  <c r="B188" i="8"/>
  <c r="C187" i="8"/>
  <c r="B187" i="8"/>
  <c r="C186" i="8"/>
  <c r="B186" i="8"/>
  <c r="D186" i="8"/>
  <c r="C185" i="8"/>
  <c r="D185" i="8" s="1"/>
  <c r="B185" i="8"/>
  <c r="C184" i="8"/>
  <c r="D184" i="8"/>
  <c r="B184" i="8"/>
  <c r="C183" i="8"/>
  <c r="B183" i="8"/>
  <c r="C182" i="8"/>
  <c r="D182" i="8" s="1"/>
  <c r="B182" i="8"/>
  <c r="C181" i="8"/>
  <c r="B181" i="8"/>
  <c r="C180" i="8"/>
  <c r="B180" i="8"/>
  <c r="C179" i="8"/>
  <c r="B179" i="8"/>
  <c r="C178" i="8"/>
  <c r="D178" i="8" s="1"/>
  <c r="B178" i="8"/>
  <c r="C177" i="8"/>
  <c r="B177" i="8"/>
  <c r="D177" i="8"/>
  <c r="C176" i="8"/>
  <c r="B176" i="8"/>
  <c r="C175" i="8"/>
  <c r="B175" i="8"/>
  <c r="C174" i="8"/>
  <c r="B174" i="8"/>
  <c r="D174" i="8"/>
  <c r="C173" i="8"/>
  <c r="D173" i="8" s="1"/>
  <c r="B173" i="8"/>
  <c r="C172" i="8"/>
  <c r="B172" i="8"/>
  <c r="C171" i="8"/>
  <c r="B171" i="8"/>
  <c r="C170" i="8"/>
  <c r="B170" i="8"/>
  <c r="C169" i="8"/>
  <c r="B169" i="8"/>
  <c r="C168" i="8"/>
  <c r="D168" i="8" s="1"/>
  <c r="B168" i="8"/>
  <c r="C167" i="8"/>
  <c r="B167" i="8"/>
  <c r="D167" i="8" s="1"/>
  <c r="C166" i="8"/>
  <c r="D166" i="8" s="1"/>
  <c r="B166" i="8"/>
  <c r="C165" i="8"/>
  <c r="B165" i="8"/>
  <c r="C164" i="8"/>
  <c r="B164" i="8"/>
  <c r="C163" i="8"/>
  <c r="B163" i="8"/>
  <c r="D163" i="8" s="1"/>
  <c r="C162" i="8"/>
  <c r="B162" i="8"/>
  <c r="C161" i="8"/>
  <c r="B161" i="8"/>
  <c r="D161" i="8" s="1"/>
  <c r="C160" i="8"/>
  <c r="B160" i="8"/>
  <c r="C159" i="8"/>
  <c r="B159" i="8"/>
  <c r="D159" i="8" s="1"/>
  <c r="C158" i="8"/>
  <c r="B158" i="8"/>
  <c r="C157" i="8"/>
  <c r="B157" i="8"/>
  <c r="D157" i="8" s="1"/>
  <c r="C156" i="8"/>
  <c r="D156" i="8" s="1"/>
  <c r="B156" i="8"/>
  <c r="C155" i="8"/>
  <c r="B155" i="8"/>
  <c r="C154" i="8"/>
  <c r="B154" i="8"/>
  <c r="D154" i="8"/>
  <c r="C153" i="8"/>
  <c r="D153" i="8" s="1"/>
  <c r="B153" i="8"/>
  <c r="C152" i="8"/>
  <c r="D152" i="8"/>
  <c r="B152" i="8"/>
  <c r="C151" i="8"/>
  <c r="B151" i="8"/>
  <c r="C150" i="8"/>
  <c r="D150" i="8" s="1"/>
  <c r="B150" i="8"/>
  <c r="C149" i="8"/>
  <c r="D149" i="8" s="1"/>
  <c r="B149" i="8"/>
  <c r="C148" i="8"/>
  <c r="D148" i="8" s="1"/>
  <c r="B148" i="8"/>
  <c r="C147" i="8"/>
  <c r="B147" i="8"/>
  <c r="C146" i="8"/>
  <c r="D146" i="8" s="1"/>
  <c r="B146" i="8"/>
  <c r="C145" i="8"/>
  <c r="B145" i="8"/>
  <c r="D145" i="8" s="1"/>
  <c r="C144" i="8"/>
  <c r="B144" i="8"/>
  <c r="C143" i="8"/>
  <c r="B143" i="8"/>
  <c r="C142" i="8"/>
  <c r="B142" i="8"/>
  <c r="D142" i="8"/>
  <c r="C141" i="8"/>
  <c r="D141" i="8" s="1"/>
  <c r="B141" i="8"/>
  <c r="C140" i="8"/>
  <c r="D140" i="8" s="1"/>
  <c r="B140" i="8"/>
  <c r="C139" i="8"/>
  <c r="B139" i="8"/>
  <c r="C138" i="8"/>
  <c r="D138" i="8" s="1"/>
  <c r="B138" i="8"/>
  <c r="C137" i="8"/>
  <c r="B137" i="8"/>
  <c r="C136" i="8"/>
  <c r="D136" i="8" s="1"/>
  <c r="B136" i="8"/>
  <c r="C135" i="8"/>
  <c r="B135" i="8"/>
  <c r="C134" i="8"/>
  <c r="D134" i="8" s="1"/>
  <c r="B134" i="8"/>
  <c r="C133" i="8"/>
  <c r="B133" i="8"/>
  <c r="C132" i="8"/>
  <c r="B132" i="8"/>
  <c r="C131" i="8"/>
  <c r="B131" i="8"/>
  <c r="C130" i="8"/>
  <c r="B130" i="8"/>
  <c r="C129" i="8"/>
  <c r="B129" i="8"/>
  <c r="D129" i="8" s="1"/>
  <c r="C128" i="8"/>
  <c r="B128" i="8"/>
  <c r="C127" i="8"/>
  <c r="B127" i="8"/>
  <c r="C126" i="8"/>
  <c r="B126" i="8"/>
  <c r="C125" i="8"/>
  <c r="B125" i="8"/>
  <c r="D125" i="8"/>
  <c r="C124" i="8"/>
  <c r="D124" i="8" s="1"/>
  <c r="B124" i="8"/>
  <c r="C123" i="8"/>
  <c r="B123" i="8"/>
  <c r="D123" i="8" s="1"/>
  <c r="C122" i="8"/>
  <c r="B122" i="8"/>
  <c r="D122" i="8"/>
  <c r="C121" i="8"/>
  <c r="D121" i="8" s="1"/>
  <c r="B121" i="8"/>
  <c r="C120" i="8"/>
  <c r="B120" i="8"/>
  <c r="D120" i="8" s="1"/>
  <c r="C119" i="8"/>
  <c r="B119" i="8"/>
  <c r="C118" i="8"/>
  <c r="B118" i="8"/>
  <c r="C117" i="8"/>
  <c r="D117" i="8" s="1"/>
  <c r="B117" i="8"/>
  <c r="C116" i="8"/>
  <c r="B116" i="8"/>
  <c r="D116" i="8" s="1"/>
  <c r="C115" i="8"/>
  <c r="B115" i="8"/>
  <c r="C114" i="8"/>
  <c r="B114" i="8"/>
  <c r="C113" i="8"/>
  <c r="B113" i="8"/>
  <c r="D113" i="8"/>
  <c r="C112" i="8"/>
  <c r="B112" i="8"/>
  <c r="C111" i="8"/>
  <c r="B111" i="8"/>
  <c r="C110" i="8"/>
  <c r="D110" i="8" s="1"/>
  <c r="B110" i="8"/>
  <c r="C109" i="8"/>
  <c r="B109" i="8"/>
  <c r="C108" i="8"/>
  <c r="B108" i="8"/>
  <c r="C107" i="8"/>
  <c r="B107" i="8"/>
  <c r="C106" i="8"/>
  <c r="B106" i="8"/>
  <c r="D106" i="8" s="1"/>
  <c r="C105" i="8"/>
  <c r="D105" i="8" s="1"/>
  <c r="B105" i="8"/>
  <c r="C104" i="8"/>
  <c r="D104" i="8" s="1"/>
  <c r="B104" i="8"/>
  <c r="C103" i="8"/>
  <c r="B103" i="8"/>
  <c r="C102" i="8"/>
  <c r="D102" i="8" s="1"/>
  <c r="B102" i="8"/>
  <c r="C101" i="8"/>
  <c r="B101" i="8"/>
  <c r="C100" i="8"/>
  <c r="B100" i="8"/>
  <c r="C99" i="8"/>
  <c r="B99" i="8"/>
  <c r="C98" i="8"/>
  <c r="B98" i="8"/>
  <c r="C97" i="8"/>
  <c r="B97" i="8"/>
  <c r="D97" i="8" s="1"/>
  <c r="C96" i="8"/>
  <c r="B96" i="8"/>
  <c r="C95" i="8"/>
  <c r="B95" i="8"/>
  <c r="C94" i="8"/>
  <c r="B94" i="8"/>
  <c r="C93" i="8"/>
  <c r="B93" i="8"/>
  <c r="D93" i="8" s="1"/>
  <c r="C92" i="8"/>
  <c r="D92" i="8" s="1"/>
  <c r="B92" i="8"/>
  <c r="C91" i="8"/>
  <c r="B91" i="8"/>
  <c r="C90" i="8"/>
  <c r="B90" i="8"/>
  <c r="D90" i="8"/>
  <c r="C89" i="8"/>
  <c r="D89" i="8" s="1"/>
  <c r="B89" i="8"/>
  <c r="C88" i="8"/>
  <c r="D88" i="8"/>
  <c r="B88" i="8"/>
  <c r="C87" i="8"/>
  <c r="B87" i="8"/>
  <c r="C86" i="8"/>
  <c r="D86" i="8" s="1"/>
  <c r="B86" i="8"/>
  <c r="C85" i="8"/>
  <c r="D85" i="8" s="1"/>
  <c r="B85" i="8"/>
  <c r="C84" i="8"/>
  <c r="D84" i="8" s="1"/>
  <c r="B84" i="8"/>
  <c r="C83" i="8"/>
  <c r="B83" i="8"/>
  <c r="D83" i="8" s="1"/>
  <c r="C82" i="8"/>
  <c r="D82" i="8" s="1"/>
  <c r="B82" i="8"/>
  <c r="C81" i="8"/>
  <c r="B81" i="8"/>
  <c r="D81" i="8" s="1"/>
  <c r="C80" i="8"/>
  <c r="B80" i="8"/>
  <c r="C79" i="8"/>
  <c r="B79" i="8"/>
  <c r="C78" i="8"/>
  <c r="B78" i="8"/>
  <c r="D78" i="8"/>
  <c r="C77" i="8"/>
  <c r="D77" i="8" s="1"/>
  <c r="B77" i="8"/>
  <c r="C76" i="8"/>
  <c r="B76" i="8"/>
  <c r="C75" i="8"/>
  <c r="D75" i="8" s="1"/>
  <c r="B75" i="8"/>
  <c r="C74" i="8"/>
  <c r="D74" i="8"/>
  <c r="B74" i="8"/>
  <c r="C73" i="8"/>
  <c r="B73" i="8"/>
  <c r="D73" i="8"/>
  <c r="C72" i="8"/>
  <c r="D72" i="8" s="1"/>
  <c r="B72" i="8"/>
  <c r="C71" i="8"/>
  <c r="B71" i="8"/>
  <c r="C70" i="8"/>
  <c r="B70" i="8"/>
  <c r="C69" i="8"/>
  <c r="B69" i="8"/>
  <c r="C68" i="8"/>
  <c r="B68" i="8"/>
  <c r="C67" i="8"/>
  <c r="D67" i="8"/>
  <c r="B67" i="8"/>
  <c r="C66" i="8"/>
  <c r="B66" i="8"/>
  <c r="D66" i="8" s="1"/>
  <c r="C65" i="8"/>
  <c r="D65" i="8" s="1"/>
  <c r="B65" i="8"/>
  <c r="C64" i="8"/>
  <c r="B64" i="8"/>
  <c r="C63" i="8"/>
  <c r="B63" i="8"/>
  <c r="C62" i="8"/>
  <c r="B62" i="8"/>
  <c r="D62" i="8"/>
  <c r="C61" i="8"/>
  <c r="D61" i="8" s="1"/>
  <c r="B61" i="8"/>
  <c r="C60" i="8"/>
  <c r="B60" i="8"/>
  <c r="C59" i="8"/>
  <c r="D59" i="8" s="1"/>
  <c r="B59" i="8"/>
  <c r="C58" i="8"/>
  <c r="D58" i="8" s="1"/>
  <c r="B58" i="8"/>
  <c r="C57" i="8"/>
  <c r="D57" i="8" s="1"/>
  <c r="B57" i="8"/>
  <c r="C56" i="8"/>
  <c r="D56" i="8" s="1"/>
  <c r="B56" i="8"/>
  <c r="C55" i="8"/>
  <c r="B55" i="8"/>
  <c r="C54" i="8"/>
  <c r="B54" i="8"/>
  <c r="C53" i="8"/>
  <c r="D53" i="8" s="1"/>
  <c r="B53" i="8"/>
  <c r="C52" i="8"/>
  <c r="D52" i="8" s="1"/>
  <c r="B52" i="8"/>
  <c r="C51" i="8"/>
  <c r="D51" i="8" s="1"/>
  <c r="B51" i="8"/>
  <c r="C50" i="8"/>
  <c r="B50" i="8"/>
  <c r="D50" i="8" s="1"/>
  <c r="C49" i="8"/>
  <c r="D49" i="8" s="1"/>
  <c r="B49" i="8"/>
  <c r="C48" i="8"/>
  <c r="B48" i="8"/>
  <c r="C47" i="8"/>
  <c r="B47" i="8"/>
  <c r="C46" i="8"/>
  <c r="B46" i="8"/>
  <c r="C45" i="8"/>
  <c r="D45" i="8" s="1"/>
  <c r="B45" i="8"/>
  <c r="C44" i="8"/>
  <c r="D44" i="8" s="1"/>
  <c r="B44" i="8"/>
  <c r="C43" i="8"/>
  <c r="D43" i="8" s="1"/>
  <c r="B43" i="8"/>
  <c r="C42" i="8"/>
  <c r="B42" i="8"/>
  <c r="C41" i="8"/>
  <c r="B41" i="8"/>
  <c r="C40" i="8"/>
  <c r="B40" i="8"/>
  <c r="C39" i="8"/>
  <c r="B39" i="8"/>
  <c r="D39" i="8" s="1"/>
  <c r="C38" i="8"/>
  <c r="D38" i="8" s="1"/>
  <c r="B38" i="8"/>
  <c r="C37" i="8"/>
  <c r="D37" i="8" s="1"/>
  <c r="B37" i="8"/>
  <c r="C36" i="8"/>
  <c r="D36" i="8" s="1"/>
  <c r="B36" i="8"/>
  <c r="C35" i="8"/>
  <c r="D35" i="8" s="1"/>
  <c r="B35" i="8"/>
  <c r="C34" i="8"/>
  <c r="B34" i="8"/>
  <c r="D34" i="8" s="1"/>
  <c r="C33" i="8"/>
  <c r="D33" i="8" s="1"/>
  <c r="B33" i="8"/>
  <c r="C32" i="8"/>
  <c r="B32" i="8"/>
  <c r="C31" i="8"/>
  <c r="B31" i="8"/>
  <c r="C30" i="8"/>
  <c r="B30" i="8"/>
  <c r="D30" i="8" s="1"/>
  <c r="C29" i="8"/>
  <c r="D29" i="8" s="1"/>
  <c r="B29" i="8"/>
  <c r="C28" i="8"/>
  <c r="D28" i="8" s="1"/>
  <c r="B28" i="8"/>
  <c r="C27" i="8"/>
  <c r="D27" i="8" s="1"/>
  <c r="B27" i="8"/>
  <c r="C26" i="8"/>
  <c r="D26" i="8" s="1"/>
  <c r="B26" i="8"/>
  <c r="C25" i="8"/>
  <c r="D25" i="8" s="1"/>
  <c r="B25" i="8"/>
  <c r="C24" i="8"/>
  <c r="D24" i="8" s="1"/>
  <c r="B24" i="8"/>
  <c r="C23" i="8"/>
  <c r="B23" i="8"/>
  <c r="C22" i="8"/>
  <c r="B22" i="8"/>
  <c r="C21" i="8"/>
  <c r="D21" i="8" s="1"/>
  <c r="B21" i="8"/>
  <c r="C20" i="8"/>
  <c r="D20" i="8" s="1"/>
  <c r="B20" i="8"/>
  <c r="C19" i="8"/>
  <c r="D19" i="8" s="1"/>
  <c r="B19" i="8"/>
  <c r="C18" i="8"/>
  <c r="B18" i="8"/>
  <c r="D18" i="8" s="1"/>
  <c r="C17" i="8"/>
  <c r="D17" i="8" s="1"/>
  <c r="B17" i="8"/>
  <c r="C16" i="8"/>
  <c r="B16" i="8"/>
  <c r="C15" i="8"/>
  <c r="B15" i="8"/>
  <c r="C14" i="8"/>
  <c r="B14" i="8"/>
  <c r="C13" i="8"/>
  <c r="D13" i="8" s="1"/>
  <c r="B13" i="8"/>
  <c r="C12" i="8"/>
  <c r="D12" i="8" s="1"/>
  <c r="B12" i="8"/>
  <c r="C11" i="8"/>
  <c r="B11" i="8"/>
  <c r="C10" i="8"/>
  <c r="B10" i="8"/>
  <c r="C9" i="8"/>
  <c r="B9" i="8"/>
  <c r="C8" i="8"/>
  <c r="B8" i="8"/>
  <c r="C7" i="8"/>
  <c r="B7" i="8"/>
  <c r="D7" i="8" s="1"/>
  <c r="C6" i="8"/>
  <c r="D6" i="8" s="1"/>
  <c r="B6" i="8"/>
  <c r="C5" i="8"/>
  <c r="B5" i="8"/>
  <c r="C4" i="8"/>
  <c r="D4" i="8" s="1"/>
  <c r="B4" i="8"/>
  <c r="C3" i="8"/>
  <c r="D3" i="8"/>
  <c r="B3" i="8"/>
  <c r="C2" i="8"/>
  <c r="B2" i="8"/>
  <c r="D2" i="8" s="1"/>
  <c r="C1" i="8"/>
  <c r="D1" i="8" s="1"/>
  <c r="B1" i="8"/>
  <c r="A74" i="6"/>
  <c r="M74" i="6"/>
  <c r="A73" i="6"/>
  <c r="J73" i="6" s="1"/>
  <c r="A72" i="6"/>
  <c r="A71" i="6"/>
  <c r="A70" i="6"/>
  <c r="A69" i="6"/>
  <c r="M69" i="6" s="1"/>
  <c r="A68" i="6"/>
  <c r="J68" i="6" s="1"/>
  <c r="A67" i="6"/>
  <c r="A66" i="6"/>
  <c r="A65" i="6"/>
  <c r="F65" i="6" s="1"/>
  <c r="A64" i="6"/>
  <c r="A63" i="6"/>
  <c r="A62" i="6"/>
  <c r="A61" i="6"/>
  <c r="A60" i="6"/>
  <c r="A59" i="6"/>
  <c r="A58" i="6"/>
  <c r="F58" i="6" s="1"/>
  <c r="A57" i="6"/>
  <c r="J57" i="6" s="1"/>
  <c r="A56" i="6"/>
  <c r="A55" i="6"/>
  <c r="A54" i="6"/>
  <c r="A53" i="6"/>
  <c r="J53" i="6" s="1"/>
  <c r="A52" i="6"/>
  <c r="A51" i="6"/>
  <c r="A50" i="6"/>
  <c r="J50" i="6" s="1"/>
  <c r="A125" i="6"/>
  <c r="A124" i="6"/>
  <c r="A123" i="6"/>
  <c r="A122" i="6"/>
  <c r="F122" i="6" s="1"/>
  <c r="A121" i="6"/>
  <c r="A120" i="6"/>
  <c r="A119" i="6"/>
  <c r="A118" i="6"/>
  <c r="M118" i="6" s="1"/>
  <c r="A117" i="6"/>
  <c r="A116" i="6"/>
  <c r="A115" i="6"/>
  <c r="A114" i="6"/>
  <c r="A113" i="6"/>
  <c r="J113" i="6" s="1"/>
  <c r="A112" i="6"/>
  <c r="A111" i="6"/>
  <c r="A110" i="6"/>
  <c r="A109" i="6"/>
  <c r="A108" i="6"/>
  <c r="A107" i="6"/>
  <c r="A106" i="6"/>
  <c r="M106" i="6" s="1"/>
  <c r="A105" i="6"/>
  <c r="M105" i="6" s="1"/>
  <c r="A104" i="6"/>
  <c r="J104" i="6" s="1"/>
  <c r="A103" i="6"/>
  <c r="A102" i="6"/>
  <c r="J102" i="6" s="1"/>
  <c r="A101" i="6"/>
  <c r="F101" i="6" s="1"/>
  <c r="A100" i="6"/>
  <c r="A99" i="6"/>
  <c r="A98" i="6"/>
  <c r="A97" i="6"/>
  <c r="A96" i="6"/>
  <c r="A95" i="6"/>
  <c r="A94" i="6"/>
  <c r="A93" i="6"/>
  <c r="A92" i="6"/>
  <c r="A91" i="6"/>
  <c r="M91" i="6"/>
  <c r="A90" i="6"/>
  <c r="J90" i="6" s="1"/>
  <c r="A89" i="6"/>
  <c r="A88" i="6"/>
  <c r="M88" i="6"/>
  <c r="A87" i="6"/>
  <c r="J87" i="6" s="1"/>
  <c r="A86" i="6"/>
  <c r="A85" i="6"/>
  <c r="A84" i="6"/>
  <c r="J84" i="6" s="1"/>
  <c r="M84" i="6"/>
  <c r="A83" i="6"/>
  <c r="J83" i="6" s="1"/>
  <c r="A82" i="6"/>
  <c r="A81" i="6"/>
  <c r="I81" i="6" s="1"/>
  <c r="A80" i="6"/>
  <c r="F80" i="6" s="1"/>
  <c r="A79" i="6"/>
  <c r="A78" i="6"/>
  <c r="M78" i="6"/>
  <c r="A77" i="6"/>
  <c r="M77" i="6" s="1"/>
  <c r="A76" i="6"/>
  <c r="J76" i="6" s="1"/>
  <c r="A75" i="6"/>
  <c r="A49" i="6"/>
  <c r="J49" i="6" s="1"/>
  <c r="A48" i="6"/>
  <c r="A47" i="6"/>
  <c r="A46" i="6"/>
  <c r="A45" i="6"/>
  <c r="A44" i="6"/>
  <c r="A43" i="6"/>
  <c r="A42" i="6"/>
  <c r="A41" i="6"/>
  <c r="J41" i="6" s="1"/>
  <c r="M41" i="6"/>
  <c r="A40" i="6"/>
  <c r="A39" i="6"/>
  <c r="A38" i="6"/>
  <c r="J38" i="6" s="1"/>
  <c r="A37" i="6"/>
  <c r="A36" i="6"/>
  <c r="A35" i="6"/>
  <c r="A34" i="6"/>
  <c r="M34" i="6"/>
  <c r="A33" i="6"/>
  <c r="A32" i="6"/>
  <c r="A31" i="6"/>
  <c r="J31" i="6" s="1"/>
  <c r="A30" i="6"/>
  <c r="A29" i="6"/>
  <c r="A28" i="6"/>
  <c r="A27" i="6"/>
  <c r="A26" i="6"/>
  <c r="A25" i="6"/>
  <c r="C24" i="4"/>
  <c r="M38" i="6"/>
  <c r="M124" i="6"/>
  <c r="M120" i="6"/>
  <c r="M115" i="6"/>
  <c r="M113" i="6"/>
  <c r="M112" i="6"/>
  <c r="M108" i="6"/>
  <c r="M107" i="6"/>
  <c r="M95" i="6"/>
  <c r="M82" i="6"/>
  <c r="M75" i="6"/>
  <c r="M56" i="6"/>
  <c r="M55" i="6"/>
  <c r="M52" i="6"/>
  <c r="M36" i="6"/>
  <c r="M28" i="6"/>
  <c r="M59" i="6"/>
  <c r="M44" i="6"/>
  <c r="M79" i="6"/>
  <c r="M72" i="6"/>
  <c r="M100" i="6"/>
  <c r="C18" i="4"/>
  <c r="G32" i="6"/>
  <c r="C19" i="4"/>
  <c r="H122" i="6" s="1"/>
  <c r="H115" i="6"/>
  <c r="H36" i="6"/>
  <c r="H105" i="6"/>
  <c r="C23" i="4"/>
  <c r="L104" i="6"/>
  <c r="L56" i="6"/>
  <c r="L44" i="6"/>
  <c r="C22" i="4"/>
  <c r="K121" i="6" s="1"/>
  <c r="K120" i="6"/>
  <c r="K67" i="6"/>
  <c r="K28" i="6"/>
  <c r="K79" i="6"/>
  <c r="C21" i="4"/>
  <c r="J100" i="6"/>
  <c r="J25" i="6"/>
  <c r="J92" i="6"/>
  <c r="J72" i="6"/>
  <c r="J79" i="6"/>
  <c r="J44" i="6"/>
  <c r="J59" i="6"/>
  <c r="J71" i="6"/>
  <c r="J101" i="6"/>
  <c r="J28" i="6"/>
  <c r="J35" i="6"/>
  <c r="J36" i="6"/>
  <c r="J47" i="6"/>
  <c r="J52" i="6"/>
  <c r="J55" i="6"/>
  <c r="J56" i="6"/>
  <c r="J63" i="6"/>
  <c r="J64" i="6"/>
  <c r="J67" i="6"/>
  <c r="J69" i="6"/>
  <c r="J74" i="6"/>
  <c r="J75" i="6"/>
  <c r="J77" i="6"/>
  <c r="J78" i="6"/>
  <c r="J82" i="6"/>
  <c r="J88" i="6"/>
  <c r="J89" i="6"/>
  <c r="J95" i="6"/>
  <c r="J99" i="6"/>
  <c r="J103" i="6"/>
  <c r="J106" i="6"/>
  <c r="J107" i="6"/>
  <c r="J108" i="6"/>
  <c r="J111" i="6"/>
  <c r="J112" i="6"/>
  <c r="J115" i="6"/>
  <c r="J116" i="6"/>
  <c r="J118" i="6"/>
  <c r="J119" i="6"/>
  <c r="J120" i="6"/>
  <c r="J122" i="6"/>
  <c r="J123" i="6"/>
  <c r="J124" i="6"/>
  <c r="J51" i="6"/>
  <c r="J60" i="6"/>
  <c r="J85" i="6"/>
  <c r="J45" i="6"/>
  <c r="C20" i="4"/>
  <c r="C17" i="4"/>
  <c r="F39" i="6" s="1"/>
  <c r="I87" i="6"/>
  <c r="I72" i="6"/>
  <c r="F31" i="6"/>
  <c r="I32" i="6"/>
  <c r="I35" i="6"/>
  <c r="I56" i="6"/>
  <c r="F63" i="6"/>
  <c r="I69" i="6"/>
  <c r="I75" i="6"/>
  <c r="I84" i="6"/>
  <c r="I89" i="6"/>
  <c r="I103" i="6"/>
  <c r="I112" i="6"/>
  <c r="I113" i="6"/>
  <c r="I117" i="6"/>
  <c r="I124" i="6"/>
  <c r="I51" i="6"/>
  <c r="I41" i="6"/>
  <c r="I9" i="3"/>
  <c r="AH9" i="3" s="1"/>
  <c r="O9" i="3"/>
  <c r="I10" i="3"/>
  <c r="O10" i="3"/>
  <c r="I11" i="3"/>
  <c r="O11" i="3"/>
  <c r="AH11" i="3"/>
  <c r="I12" i="3"/>
  <c r="O12" i="3"/>
  <c r="I13" i="3"/>
  <c r="O13" i="3"/>
  <c r="I14" i="3"/>
  <c r="AH14" i="3" s="1"/>
  <c r="O14" i="3"/>
  <c r="I15" i="3"/>
  <c r="O15" i="3"/>
  <c r="I16" i="3"/>
  <c r="O16" i="3"/>
  <c r="AH16" i="3"/>
  <c r="AQ16" i="3" s="1"/>
  <c r="I17" i="3"/>
  <c r="O17" i="3"/>
  <c r="AH17" i="3"/>
  <c r="AI17" i="3" s="1"/>
  <c r="AJ17" i="3" s="1"/>
  <c r="I18" i="3"/>
  <c r="O18" i="3"/>
  <c r="I19" i="3"/>
  <c r="O19" i="3"/>
  <c r="I20" i="3"/>
  <c r="AH20" i="3" s="1"/>
  <c r="O20" i="3"/>
  <c r="I21" i="3"/>
  <c r="O21" i="3"/>
  <c r="AH21" i="3"/>
  <c r="AI21" i="3" s="1"/>
  <c r="AJ21" i="3" s="1"/>
  <c r="I22" i="3"/>
  <c r="O22" i="3"/>
  <c r="I23" i="3"/>
  <c r="AH23" i="3" s="1"/>
  <c r="O23" i="3"/>
  <c r="I24" i="3"/>
  <c r="O24" i="3"/>
  <c r="I25" i="3"/>
  <c r="O25" i="3"/>
  <c r="AH25" i="3" s="1"/>
  <c r="I26" i="3"/>
  <c r="O26" i="3"/>
  <c r="I27" i="3"/>
  <c r="AH27" i="3" s="1"/>
  <c r="AI27" i="3" s="1"/>
  <c r="AJ27" i="3" s="1"/>
  <c r="O27" i="3"/>
  <c r="I28" i="3"/>
  <c r="O28" i="3"/>
  <c r="AH28" i="3"/>
  <c r="I29" i="3"/>
  <c r="AH29" i="3" s="1"/>
  <c r="O29" i="3"/>
  <c r="I30" i="3"/>
  <c r="O30" i="3"/>
  <c r="I31" i="3"/>
  <c r="O31" i="3"/>
  <c r="I32" i="3"/>
  <c r="AH32" i="3" s="1"/>
  <c r="AI32" i="3" s="1"/>
  <c r="O32" i="3"/>
  <c r="AJ32" i="3"/>
  <c r="I33" i="3"/>
  <c r="AH33" i="3" s="1"/>
  <c r="AQ33" i="3" s="1"/>
  <c r="O33" i="3"/>
  <c r="I34" i="3"/>
  <c r="AH34" i="3" s="1"/>
  <c r="AQ34" i="3" s="1"/>
  <c r="O34" i="3"/>
  <c r="I35" i="3"/>
  <c r="O35" i="3"/>
  <c r="AH35" i="3"/>
  <c r="AQ35" i="3" s="1"/>
  <c r="I36" i="3"/>
  <c r="O36" i="3"/>
  <c r="AH36" i="3"/>
  <c r="I37" i="3"/>
  <c r="O37" i="3"/>
  <c r="I38" i="3"/>
  <c r="O38" i="3"/>
  <c r="I39" i="3"/>
  <c r="AH39" i="3" s="1"/>
  <c r="O39" i="3"/>
  <c r="I40" i="3"/>
  <c r="O40" i="3"/>
  <c r="I41" i="3"/>
  <c r="O41" i="3"/>
  <c r="I42" i="3"/>
  <c r="AH42" i="3" s="1"/>
  <c r="O42" i="3"/>
  <c r="I43" i="3"/>
  <c r="O43" i="3"/>
  <c r="I44" i="3"/>
  <c r="O44" i="3"/>
  <c r="AH44" i="3"/>
  <c r="AQ44" i="3" s="1"/>
  <c r="AI44" i="3"/>
  <c r="AJ44" i="3" s="1"/>
  <c r="I45" i="3"/>
  <c r="O45" i="3"/>
  <c r="AH45" i="3"/>
  <c r="I46" i="3"/>
  <c r="AH46" i="3" s="1"/>
  <c r="O46" i="3"/>
  <c r="I47" i="3"/>
  <c r="O47" i="3"/>
  <c r="AH47" i="3" s="1"/>
  <c r="I48" i="3"/>
  <c r="AH48" i="3" s="1"/>
  <c r="O48" i="3"/>
  <c r="I49" i="3"/>
  <c r="O49" i="3"/>
  <c r="I50" i="3"/>
  <c r="AH50" i="3" s="1"/>
  <c r="O50" i="3"/>
  <c r="I51" i="3"/>
  <c r="O51" i="3"/>
  <c r="I52" i="3"/>
  <c r="O52" i="3"/>
  <c r="AH52" i="3"/>
  <c r="AI52" i="3" s="1"/>
  <c r="AJ52" i="3" s="1"/>
  <c r="I53" i="3"/>
  <c r="AH53" i="3" s="1"/>
  <c r="O53" i="3"/>
  <c r="I54" i="3"/>
  <c r="O54" i="3"/>
  <c r="AH54" i="3" s="1"/>
  <c r="I55" i="3"/>
  <c r="AH55" i="3" s="1"/>
  <c r="AI55" i="3" s="1"/>
  <c r="AJ55" i="3" s="1"/>
  <c r="O55" i="3"/>
  <c r="I56" i="3"/>
  <c r="O56" i="3"/>
  <c r="I57" i="3"/>
  <c r="O57" i="3"/>
  <c r="I58" i="3"/>
  <c r="O58" i="3"/>
  <c r="I59" i="3"/>
  <c r="O59" i="3"/>
  <c r="AH59" i="3"/>
  <c r="AQ59" i="3" s="1"/>
  <c r="I60" i="3"/>
  <c r="AH60" i="3" s="1"/>
  <c r="AQ60" i="3" s="1"/>
  <c r="O60" i="3"/>
  <c r="I61" i="3"/>
  <c r="O61" i="3"/>
  <c r="I62" i="3"/>
  <c r="AH62" i="3" s="1"/>
  <c r="O62" i="3"/>
  <c r="I63" i="3"/>
  <c r="O63" i="3"/>
  <c r="AH63" i="3" s="1"/>
  <c r="AI63" i="3" s="1"/>
  <c r="AJ63" i="3" s="1"/>
  <c r="I64" i="3"/>
  <c r="O64" i="3"/>
  <c r="AH64" i="3"/>
  <c r="AI64" i="3" s="1"/>
  <c r="AJ64" i="3" s="1"/>
  <c r="I65" i="3"/>
  <c r="O65" i="3"/>
  <c r="I66" i="3"/>
  <c r="O66" i="3"/>
  <c r="I67" i="3"/>
  <c r="AH67" i="3" s="1"/>
  <c r="AI67" i="3" s="1"/>
  <c r="AJ67" i="3" s="1"/>
  <c r="O67" i="3"/>
  <c r="I68" i="3"/>
  <c r="O68" i="3"/>
  <c r="I69" i="3"/>
  <c r="O69" i="3"/>
  <c r="I70" i="3"/>
  <c r="AH70" i="3" s="1"/>
  <c r="AI70" i="3" s="1"/>
  <c r="AJ70" i="3" s="1"/>
  <c r="O70" i="3"/>
  <c r="I71" i="3"/>
  <c r="O71" i="3"/>
  <c r="I72" i="3"/>
  <c r="O72" i="3"/>
  <c r="I73" i="3"/>
  <c r="O73" i="3"/>
  <c r="I74" i="3"/>
  <c r="O74" i="3"/>
  <c r="AH74" i="3"/>
  <c r="AQ74" i="3" s="1"/>
  <c r="I75" i="3"/>
  <c r="O75" i="3"/>
  <c r="AH75" i="3"/>
  <c r="I76" i="3"/>
  <c r="AH76" i="3" s="1"/>
  <c r="O76" i="3"/>
  <c r="I77" i="3"/>
  <c r="O77" i="3"/>
  <c r="I78" i="3"/>
  <c r="AH78" i="3" s="1"/>
  <c r="O78" i="3"/>
  <c r="I79" i="3"/>
  <c r="O79" i="3"/>
  <c r="AH79" i="3" s="1"/>
  <c r="I80" i="3"/>
  <c r="AH80" i="3" s="1"/>
  <c r="O80" i="3"/>
  <c r="I81" i="3"/>
  <c r="O81" i="3"/>
  <c r="I82" i="3"/>
  <c r="O82" i="3"/>
  <c r="I83" i="3"/>
  <c r="O83" i="3"/>
  <c r="I84" i="3"/>
  <c r="O84" i="3"/>
  <c r="AH84" i="3" s="1"/>
  <c r="I85" i="3"/>
  <c r="AH85" i="3" s="1"/>
  <c r="O85" i="3"/>
  <c r="I86" i="3"/>
  <c r="AH86" i="3" s="1"/>
  <c r="AI86" i="3" s="1"/>
  <c r="AJ86" i="3" s="1"/>
  <c r="O86" i="3"/>
  <c r="I87" i="3"/>
  <c r="O87" i="3"/>
  <c r="AH87" i="3"/>
  <c r="I88" i="3"/>
  <c r="AH88" i="3" s="1"/>
  <c r="AI88" i="3" s="1"/>
  <c r="O88" i="3"/>
  <c r="I89" i="3"/>
  <c r="O89" i="3"/>
  <c r="I90" i="3"/>
  <c r="O90" i="3"/>
  <c r="AH90" i="3"/>
  <c r="AQ90" i="3" s="1"/>
  <c r="I91" i="3"/>
  <c r="AH91" i="3" s="1"/>
  <c r="AI91" i="3" s="1"/>
  <c r="AJ91" i="3" s="1"/>
  <c r="O91" i="3"/>
  <c r="I92" i="3"/>
  <c r="O92" i="3"/>
  <c r="I93" i="3"/>
  <c r="O93" i="3"/>
  <c r="I94" i="3"/>
  <c r="O94" i="3"/>
  <c r="I95" i="3"/>
  <c r="O95" i="3"/>
  <c r="I96" i="3"/>
  <c r="O96" i="3"/>
  <c r="I97" i="3"/>
  <c r="O97" i="3"/>
  <c r="I98" i="3"/>
  <c r="O98" i="3"/>
  <c r="I99" i="3"/>
  <c r="O99" i="3"/>
  <c r="AH99" i="3" s="1"/>
  <c r="I100" i="3"/>
  <c r="AH100" i="3" s="1"/>
  <c r="AI100" i="3" s="1"/>
  <c r="AJ100" i="3" s="1"/>
  <c r="O100" i="3"/>
  <c r="I101" i="3"/>
  <c r="AH101" i="3" s="1"/>
  <c r="O101" i="3"/>
  <c r="I102" i="3"/>
  <c r="O102" i="3"/>
  <c r="I103" i="3"/>
  <c r="AH103" i="3" s="1"/>
  <c r="AI103" i="3" s="1"/>
  <c r="AJ103" i="3" s="1"/>
  <c r="O103" i="3"/>
  <c r="I104" i="3"/>
  <c r="O104" i="3"/>
  <c r="I105" i="3"/>
  <c r="AH105" i="3" s="1"/>
  <c r="AQ105" i="3" s="1"/>
  <c r="O105" i="3"/>
  <c r="I106" i="3"/>
  <c r="O106" i="3"/>
  <c r="AH106" i="3"/>
  <c r="AQ106" i="3" s="1"/>
  <c r="I107" i="3"/>
  <c r="O107" i="3"/>
  <c r="AH107" i="3"/>
  <c r="AQ107" i="3" s="1"/>
  <c r="I108" i="3"/>
  <c r="AH108" i="3" s="1"/>
  <c r="AQ108" i="3" s="1"/>
  <c r="O108" i="3"/>
  <c r="AI114" i="3"/>
  <c r="AJ114" i="3" s="1"/>
  <c r="F25" i="6"/>
  <c r="C18" i="2"/>
  <c r="F24" i="4" s="1"/>
  <c r="C17" i="2"/>
  <c r="F23" i="4" s="1"/>
  <c r="C16" i="2"/>
  <c r="C15" i="2"/>
  <c r="F21" i="4" s="1"/>
  <c r="C14" i="2"/>
  <c r="F20" i="4" s="1"/>
  <c r="C13" i="2"/>
  <c r="C12" i="2"/>
  <c r="AQ21" i="3"/>
  <c r="AQ32" i="3"/>
  <c r="B1" i="3"/>
  <c r="F22" i="4"/>
  <c r="F19" i="4"/>
  <c r="F18" i="4"/>
  <c r="F14" i="4"/>
  <c r="F13" i="4"/>
  <c r="F12" i="4"/>
  <c r="F8" i="4"/>
  <c r="F17" i="4"/>
  <c r="F11" i="4"/>
  <c r="B10" i="4"/>
  <c r="K9" i="4"/>
  <c r="D9" i="4"/>
  <c r="B9" i="4"/>
  <c r="E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M12" i="5"/>
  <c r="I12" i="5"/>
  <c r="F12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3" i="5"/>
  <c r="C12" i="5"/>
  <c r="B10" i="5"/>
  <c r="G10" i="5"/>
  <c r="E9" i="5"/>
  <c r="B9" i="5"/>
  <c r="AQ100" i="3"/>
  <c r="AI90" i="3"/>
  <c r="AJ90" i="3" s="1"/>
  <c r="AJ88" i="3"/>
  <c r="AQ88" i="3"/>
  <c r="AQ86" i="3"/>
  <c r="AI74" i="3"/>
  <c r="AJ74" i="3" s="1"/>
  <c r="AQ64" i="3"/>
  <c r="AI60" i="3"/>
  <c r="AJ60" i="3" s="1"/>
  <c r="AQ50" i="3"/>
  <c r="AI50" i="3"/>
  <c r="AJ50" i="3" s="1"/>
  <c r="AQ48" i="3"/>
  <c r="AI48" i="3"/>
  <c r="AJ48" i="3" s="1"/>
  <c r="AI107" i="3"/>
  <c r="AJ107" i="3" s="1"/>
  <c r="AQ85" i="3"/>
  <c r="AI85" i="3"/>
  <c r="AJ85" i="3" s="1"/>
  <c r="AQ75" i="3"/>
  <c r="AI75" i="3"/>
  <c r="AJ75" i="3" s="1"/>
  <c r="AQ67" i="3"/>
  <c r="AQ63" i="3"/>
  <c r="AI47" i="3"/>
  <c r="AJ47" i="3" s="1"/>
  <c r="AQ47" i="3"/>
  <c r="F100" i="6"/>
  <c r="F87" i="6"/>
  <c r="F33" i="6"/>
  <c r="F81" i="6"/>
  <c r="F32" i="6"/>
  <c r="F40" i="6"/>
  <c r="F48" i="6"/>
  <c r="F56" i="6"/>
  <c r="F67" i="6"/>
  <c r="F77" i="6"/>
  <c r="F84" i="6"/>
  <c r="F106" i="6"/>
  <c r="F112" i="6"/>
  <c r="F116" i="6"/>
  <c r="F120" i="6"/>
  <c r="F124" i="6"/>
  <c r="F49" i="6"/>
  <c r="F72" i="6"/>
  <c r="F44" i="6"/>
  <c r="F59" i="6"/>
  <c r="F96" i="6"/>
  <c r="F28" i="6"/>
  <c r="F35" i="6"/>
  <c r="F46" i="6"/>
  <c r="F52" i="6"/>
  <c r="F64" i="6"/>
  <c r="F75" i="6"/>
  <c r="F82" i="6"/>
  <c r="F89" i="6"/>
  <c r="F99" i="6"/>
  <c r="F103" i="6"/>
  <c r="F71" i="6"/>
  <c r="F29" i="6"/>
  <c r="F47" i="6"/>
  <c r="F76" i="6"/>
  <c r="F108" i="6"/>
  <c r="F123" i="6"/>
  <c r="F85" i="6"/>
  <c r="F60" i="6"/>
  <c r="F86" i="6"/>
  <c r="F118" i="6"/>
  <c r="F107" i="6"/>
  <c r="F83" i="6"/>
  <c r="F74" i="6"/>
  <c r="F50" i="6"/>
  <c r="F91" i="6"/>
  <c r="AQ17" i="3"/>
  <c r="F95" i="6"/>
  <c r="AI33" i="3"/>
  <c r="AJ33" i="3" s="1"/>
  <c r="F41" i="6"/>
  <c r="F51" i="6"/>
  <c r="F109" i="6"/>
  <c r="F55" i="6"/>
  <c r="F42" i="6"/>
  <c r="F43" i="6"/>
  <c r="F79" i="6"/>
  <c r="F69" i="6"/>
  <c r="F45" i="6"/>
  <c r="F119" i="6"/>
  <c r="F113" i="6"/>
  <c r="F111" i="6"/>
  <c r="F88" i="6"/>
  <c r="F68" i="6"/>
  <c r="F34" i="6"/>
  <c r="F62" i="6"/>
  <c r="F92" i="6"/>
  <c r="I86" i="6"/>
  <c r="I79" i="6"/>
  <c r="I71" i="6"/>
  <c r="I47" i="6"/>
  <c r="I55" i="6"/>
  <c r="I83" i="6"/>
  <c r="I111" i="6"/>
  <c r="I123" i="6"/>
  <c r="I60" i="6"/>
  <c r="I25" i="6"/>
  <c r="I39" i="6"/>
  <c r="I62" i="6"/>
  <c r="I27" i="6"/>
  <c r="I34" i="6"/>
  <c r="I42" i="6"/>
  <c r="I63" i="6"/>
  <c r="I68" i="6"/>
  <c r="I74" i="6"/>
  <c r="I88" i="6"/>
  <c r="I95" i="6"/>
  <c r="I98" i="6"/>
  <c r="L123" i="6"/>
  <c r="L102" i="6"/>
  <c r="L74" i="6"/>
  <c r="L36" i="6"/>
  <c r="L31" i="6"/>
  <c r="L25" i="6"/>
  <c r="M27" i="6"/>
  <c r="H27" i="6"/>
  <c r="K27" i="6"/>
  <c r="M31" i="6"/>
  <c r="M39" i="6"/>
  <c r="H39" i="6"/>
  <c r="K39" i="6"/>
  <c r="M43" i="6"/>
  <c r="H43" i="6"/>
  <c r="K43" i="6"/>
  <c r="M76" i="6"/>
  <c r="K76" i="6"/>
  <c r="M92" i="6"/>
  <c r="G92" i="6"/>
  <c r="M104" i="6"/>
  <c r="K104" i="6"/>
  <c r="M68" i="6"/>
  <c r="H68" i="6"/>
  <c r="J86" i="6"/>
  <c r="J39" i="6"/>
  <c r="J62" i="6"/>
  <c r="J43" i="6"/>
  <c r="J91" i="6"/>
  <c r="J27" i="6"/>
  <c r="J34" i="6"/>
  <c r="L39" i="6"/>
  <c r="L35" i="6"/>
  <c r="L82" i="6"/>
  <c r="L113" i="6"/>
  <c r="G84" i="6"/>
  <c r="M25" i="6"/>
  <c r="M45" i="6"/>
  <c r="H45" i="6"/>
  <c r="K45" i="6"/>
  <c r="M86" i="6"/>
  <c r="K86" i="6"/>
  <c r="M90" i="6"/>
  <c r="H90" i="6"/>
  <c r="M98" i="6"/>
  <c r="H98" i="6"/>
  <c r="K98" i="6"/>
  <c r="M50" i="6"/>
  <c r="H50" i="6"/>
  <c r="K50" i="6"/>
  <c r="M54" i="6"/>
  <c r="M62" i="6"/>
  <c r="H62" i="6"/>
  <c r="K62" i="6"/>
  <c r="D79" i="8"/>
  <c r="D87" i="8"/>
  <c r="D95" i="8"/>
  <c r="D103" i="8"/>
  <c r="D111" i="8"/>
  <c r="D119" i="8"/>
  <c r="D127" i="8"/>
  <c r="D135" i="8"/>
  <c r="D143" i="8"/>
  <c r="D151" i="8"/>
  <c r="D175" i="8"/>
  <c r="D183" i="8"/>
  <c r="H34" i="6"/>
  <c r="H42" i="6"/>
  <c r="H83" i="6"/>
  <c r="G125" i="6"/>
  <c r="G76" i="6"/>
  <c r="G68" i="6"/>
  <c r="G42" i="6"/>
  <c r="G34" i="6"/>
  <c r="G43" i="6"/>
  <c r="G39" i="6"/>
  <c r="C39" i="6" s="1"/>
  <c r="D71" i="8"/>
  <c r="D99" i="8"/>
  <c r="D107" i="8"/>
  <c r="D115" i="8"/>
  <c r="D131" i="8"/>
  <c r="D139" i="8"/>
  <c r="D147" i="8"/>
  <c r="D171" i="8"/>
  <c r="D179" i="8"/>
  <c r="D187" i="8"/>
  <c r="AI84" i="3" l="1"/>
  <c r="AJ84" i="3" s="1"/>
  <c r="AQ84" i="3"/>
  <c r="AI11" i="3"/>
  <c r="AJ11" i="3" s="1"/>
  <c r="AQ11" i="3"/>
  <c r="L38" i="6"/>
  <c r="L70" i="6"/>
  <c r="L116" i="6"/>
  <c r="L106" i="6"/>
  <c r="L94" i="6"/>
  <c r="L75" i="6"/>
  <c r="L52" i="6"/>
  <c r="L28" i="6"/>
  <c r="L43" i="6"/>
  <c r="L86" i="6"/>
  <c r="L65" i="6"/>
  <c r="L45" i="6"/>
  <c r="L114" i="6"/>
  <c r="L98" i="6"/>
  <c r="L77" i="6"/>
  <c r="L50" i="6"/>
  <c r="L96" i="6"/>
  <c r="L37" i="6"/>
  <c r="L51" i="6"/>
  <c r="L112" i="6"/>
  <c r="L97" i="6"/>
  <c r="L68" i="6"/>
  <c r="L40" i="6"/>
  <c r="L59" i="6"/>
  <c r="L87" i="6"/>
  <c r="L41" i="6"/>
  <c r="L115" i="6"/>
  <c r="L85" i="6"/>
  <c r="L69" i="6"/>
  <c r="L71" i="6"/>
  <c r="L78" i="6"/>
  <c r="L60" i="6"/>
  <c r="AH89" i="3"/>
  <c r="AI80" i="3"/>
  <c r="AJ80" i="3" s="1"/>
  <c r="AQ80" i="3"/>
  <c r="AQ76" i="3"/>
  <c r="AI76" i="3"/>
  <c r="AJ76" i="3" s="1"/>
  <c r="AH71" i="3"/>
  <c r="AH58" i="3"/>
  <c r="AH56" i="3"/>
  <c r="AI42" i="3"/>
  <c r="AJ42" i="3" s="1"/>
  <c r="AQ42" i="3"/>
  <c r="AH40" i="3"/>
  <c r="AH30" i="3"/>
  <c r="AH15" i="3"/>
  <c r="AQ15" i="3" s="1"/>
  <c r="L33" i="6"/>
  <c r="L67" i="6"/>
  <c r="L109" i="6"/>
  <c r="M26" i="6"/>
  <c r="F26" i="6"/>
  <c r="J30" i="6"/>
  <c r="M30" i="6"/>
  <c r="F37" i="6"/>
  <c r="J37" i="6"/>
  <c r="M48" i="6"/>
  <c r="J48" i="6"/>
  <c r="J93" i="6"/>
  <c r="M93" i="6"/>
  <c r="K93" i="6"/>
  <c r="F93" i="6"/>
  <c r="M97" i="6"/>
  <c r="F97" i="6"/>
  <c r="J109" i="6"/>
  <c r="M109" i="6"/>
  <c r="J117" i="6"/>
  <c r="M117" i="6"/>
  <c r="F117" i="6"/>
  <c r="J121" i="6"/>
  <c r="F121" i="6"/>
  <c r="J125" i="6"/>
  <c r="M125" i="6"/>
  <c r="D189" i="8"/>
  <c r="G109" i="6"/>
  <c r="L124" i="6"/>
  <c r="L99" i="6"/>
  <c r="L63" i="6"/>
  <c r="L81" i="6"/>
  <c r="L100" i="6"/>
  <c r="J80" i="6"/>
  <c r="H80" i="6"/>
  <c r="L79" i="6"/>
  <c r="L101" i="6"/>
  <c r="L55" i="6"/>
  <c r="L88" i="6"/>
  <c r="L111" i="6"/>
  <c r="I65" i="6"/>
  <c r="I109" i="6"/>
  <c r="F90" i="6"/>
  <c r="F73" i="6"/>
  <c r="AQ91" i="3"/>
  <c r="AH96" i="3"/>
  <c r="AH94" i="3"/>
  <c r="AH92" i="3"/>
  <c r="AI79" i="3"/>
  <c r="AJ79" i="3" s="1"/>
  <c r="AQ79" i="3"/>
  <c r="AQ46" i="3"/>
  <c r="AI46" i="3"/>
  <c r="AJ46" i="3" s="1"/>
  <c r="J65" i="6"/>
  <c r="L105" i="6"/>
  <c r="L26" i="6"/>
  <c r="L83" i="6"/>
  <c r="L120" i="6"/>
  <c r="G97" i="6"/>
  <c r="M73" i="6"/>
  <c r="M57" i="6"/>
  <c r="J94" i="6"/>
  <c r="F94" i="6"/>
  <c r="J98" i="6"/>
  <c r="F98" i="6"/>
  <c r="M110" i="6"/>
  <c r="J110" i="6"/>
  <c r="F110" i="6"/>
  <c r="M114" i="6"/>
  <c r="J114" i="6"/>
  <c r="F114" i="6"/>
  <c r="J54" i="6"/>
  <c r="F54" i="6"/>
  <c r="F66" i="6"/>
  <c r="J66" i="6"/>
  <c r="J70" i="6"/>
  <c r="M70" i="6"/>
  <c r="D5" i="8"/>
  <c r="D11" i="8"/>
  <c r="D60" i="8"/>
  <c r="D69" i="8"/>
  <c r="D76" i="8"/>
  <c r="AQ101" i="3"/>
  <c r="AI101" i="3"/>
  <c r="AJ101" i="3" s="1"/>
  <c r="AI87" i="3"/>
  <c r="AJ87" i="3" s="1"/>
  <c r="AQ87" i="3"/>
  <c r="L108" i="6"/>
  <c r="L27" i="6"/>
  <c r="L72" i="6"/>
  <c r="L92" i="6"/>
  <c r="L47" i="6"/>
  <c r="L107" i="6"/>
  <c r="L118" i="6"/>
  <c r="L90" i="6"/>
  <c r="L48" i="6"/>
  <c r="L30" i="6"/>
  <c r="J105" i="6"/>
  <c r="M80" i="6"/>
  <c r="L54" i="6"/>
  <c r="L29" i="6"/>
  <c r="L66" i="6"/>
  <c r="L95" i="6"/>
  <c r="L119" i="6"/>
  <c r="I90" i="6"/>
  <c r="I101" i="6"/>
  <c r="F30" i="6"/>
  <c r="AI59" i="3"/>
  <c r="AJ59" i="3" s="1"/>
  <c r="AQ103" i="3"/>
  <c r="AH83" i="3"/>
  <c r="AH68" i="3"/>
  <c r="AQ53" i="3"/>
  <c r="AI53" i="3"/>
  <c r="AJ53" i="3" s="1"/>
  <c r="AH51" i="3"/>
  <c r="AI51" i="3" s="1"/>
  <c r="AJ51" i="3" s="1"/>
  <c r="AQ45" i="3"/>
  <c r="AI45" i="3"/>
  <c r="AJ45" i="3" s="1"/>
  <c r="AH43" i="3"/>
  <c r="AI39" i="3"/>
  <c r="AJ39" i="3" s="1"/>
  <c r="AQ39" i="3"/>
  <c r="AI35" i="3"/>
  <c r="AJ35" i="3" s="1"/>
  <c r="AH31" i="3"/>
  <c r="AQ14" i="3"/>
  <c r="AI14" i="3"/>
  <c r="AJ14" i="3" s="1"/>
  <c r="F38" i="6"/>
  <c r="I118" i="6"/>
  <c r="I106" i="6"/>
  <c r="I48" i="6"/>
  <c r="I30" i="6"/>
  <c r="I100" i="6"/>
  <c r="I73" i="6"/>
  <c r="I33" i="6"/>
  <c r="I37" i="6"/>
  <c r="I96" i="6"/>
  <c r="I40" i="6"/>
  <c r="I77" i="6"/>
  <c r="I97" i="6"/>
  <c r="I107" i="6"/>
  <c r="I114" i="6"/>
  <c r="I121" i="6"/>
  <c r="I70" i="6"/>
  <c r="I54" i="6"/>
  <c r="I29" i="6"/>
  <c r="I66" i="6"/>
  <c r="I102" i="6"/>
  <c r="I115" i="6"/>
  <c r="I85" i="6"/>
  <c r="I80" i="6"/>
  <c r="I43" i="6"/>
  <c r="C43" i="6" s="1"/>
  <c r="I44" i="6"/>
  <c r="I28" i="6"/>
  <c r="I46" i="6"/>
  <c r="I64" i="6"/>
  <c r="I82" i="6"/>
  <c r="I99" i="6"/>
  <c r="I108" i="6"/>
  <c r="I116" i="6"/>
  <c r="I122" i="6"/>
  <c r="I49" i="6"/>
  <c r="I105" i="6"/>
  <c r="I31" i="6"/>
  <c r="I36" i="6"/>
  <c r="I76" i="6"/>
  <c r="I104" i="6"/>
  <c r="I119" i="6"/>
  <c r="I45" i="6"/>
  <c r="I92" i="6"/>
  <c r="I91" i="6"/>
  <c r="I50" i="6"/>
  <c r="I78" i="6"/>
  <c r="J97" i="6"/>
  <c r="J26" i="6"/>
  <c r="K102" i="6"/>
  <c r="L80" i="6"/>
  <c r="L34" i="6"/>
  <c r="L84" i="6"/>
  <c r="L121" i="6"/>
  <c r="H77" i="6"/>
  <c r="M101" i="6"/>
  <c r="M94" i="6"/>
  <c r="M121" i="6"/>
  <c r="AH104" i="3"/>
  <c r="AH102" i="3"/>
  <c r="AI102" i="3" s="1"/>
  <c r="AJ102" i="3" s="1"/>
  <c r="AH95" i="3"/>
  <c r="AI95" i="3" s="1"/>
  <c r="AJ95" i="3" s="1"/>
  <c r="AH72" i="3"/>
  <c r="AI72" i="3" s="1"/>
  <c r="AJ72" i="3" s="1"/>
  <c r="AH69" i="3"/>
  <c r="AQ69" i="3" s="1"/>
  <c r="AH66" i="3"/>
  <c r="AQ66" i="3" s="1"/>
  <c r="AH38" i="3"/>
  <c r="AI38" i="3" s="1"/>
  <c r="AJ38" i="3" s="1"/>
  <c r="AH24" i="3"/>
  <c r="AH22" i="3"/>
  <c r="AI22" i="3" s="1"/>
  <c r="AJ22" i="3" s="1"/>
  <c r="AH13" i="3"/>
  <c r="F105" i="6"/>
  <c r="K66" i="6"/>
  <c r="H96" i="6"/>
  <c r="G101" i="6"/>
  <c r="G70" i="6"/>
  <c r="M47" i="6"/>
  <c r="M85" i="6"/>
  <c r="M123" i="6"/>
  <c r="M116" i="6"/>
  <c r="M111" i="6"/>
  <c r="M99" i="6"/>
  <c r="M89" i="6"/>
  <c r="M67" i="6"/>
  <c r="M40" i="6"/>
  <c r="M81" i="6"/>
  <c r="M37" i="6"/>
  <c r="M87" i="6"/>
  <c r="M65" i="6"/>
  <c r="M32" i="6"/>
  <c r="J32" i="6"/>
  <c r="M35" i="6"/>
  <c r="M46" i="6"/>
  <c r="D14" i="8"/>
  <c r="D23" i="8"/>
  <c r="D46" i="8"/>
  <c r="D55" i="8"/>
  <c r="D114" i="8"/>
  <c r="D118" i="8"/>
  <c r="AH18" i="3"/>
  <c r="AH12" i="3"/>
  <c r="AQ12" i="3" s="1"/>
  <c r="K85" i="6"/>
  <c r="K103" i="6"/>
  <c r="K29" i="6"/>
  <c r="H38" i="6"/>
  <c r="H94" i="6"/>
  <c r="H92" i="6"/>
  <c r="M96" i="6"/>
  <c r="J96" i="6"/>
  <c r="D91" i="8"/>
  <c r="D109" i="8"/>
  <c r="D155" i="8"/>
  <c r="D170" i="8"/>
  <c r="D172" i="8"/>
  <c r="J40" i="6"/>
  <c r="M103" i="6"/>
  <c r="M119" i="6"/>
  <c r="M51" i="6"/>
  <c r="M71" i="6"/>
  <c r="D9" i="8"/>
  <c r="D15" i="8"/>
  <c r="D22" i="8"/>
  <c r="D41" i="8"/>
  <c r="D47" i="8"/>
  <c r="D54" i="8"/>
  <c r="D70" i="8"/>
  <c r="D80" i="8"/>
  <c r="D108" i="8"/>
  <c r="D137" i="8"/>
  <c r="D144" i="8"/>
  <c r="D169" i="8"/>
  <c r="D176" i="8"/>
  <c r="D181" i="8"/>
  <c r="D188" i="8"/>
  <c r="D190" i="8"/>
  <c r="D192" i="8"/>
  <c r="D196" i="8"/>
  <c r="M64" i="6"/>
  <c r="D10" i="8"/>
  <c r="D31" i="8"/>
  <c r="D42" i="8"/>
  <c r="D63" i="8"/>
  <c r="D94" i="8"/>
  <c r="D96" i="8"/>
  <c r="D100" i="8"/>
  <c r="D112" i="8"/>
  <c r="D126" i="8"/>
  <c r="D128" i="8"/>
  <c r="D132" i="8"/>
  <c r="D158" i="8"/>
  <c r="D160" i="8"/>
  <c r="D164" i="8"/>
  <c r="D180" i="8"/>
  <c r="AQ102" i="3"/>
  <c r="C34" i="6"/>
  <c r="C75" i="6"/>
  <c r="AQ51" i="3"/>
  <c r="AI99" i="3"/>
  <c r="AJ99" i="3" s="1"/>
  <c r="AQ99" i="3"/>
  <c r="AI54" i="3"/>
  <c r="AJ54" i="3" s="1"/>
  <c r="AQ54" i="3"/>
  <c r="AI31" i="3"/>
  <c r="AJ31" i="3" s="1"/>
  <c r="AQ31" i="3"/>
  <c r="AQ28" i="3"/>
  <c r="AI28" i="3"/>
  <c r="AJ28" i="3" s="1"/>
  <c r="AI25" i="3"/>
  <c r="AJ25" i="3" s="1"/>
  <c r="AQ25" i="3"/>
  <c r="G86" i="6"/>
  <c r="G91" i="6"/>
  <c r="G50" i="6"/>
  <c r="C50" i="6" s="1"/>
  <c r="G90" i="6"/>
  <c r="G113" i="6"/>
  <c r="G85" i="6"/>
  <c r="L57" i="6"/>
  <c r="AQ70" i="3"/>
  <c r="AI106" i="3"/>
  <c r="AJ106" i="3" s="1"/>
  <c r="AH82" i="3"/>
  <c r="AQ62" i="3"/>
  <c r="AI62" i="3"/>
  <c r="AJ62" i="3" s="1"/>
  <c r="AH57" i="3"/>
  <c r="AI36" i="3"/>
  <c r="AJ36" i="3" s="1"/>
  <c r="AQ36" i="3"/>
  <c r="AI34" i="3"/>
  <c r="AJ34" i="3" s="1"/>
  <c r="AQ23" i="3"/>
  <c r="AI23" i="3"/>
  <c r="AJ23" i="3" s="1"/>
  <c r="AH19" i="3"/>
  <c r="AI13" i="3"/>
  <c r="AJ13" i="3" s="1"/>
  <c r="AQ13" i="3"/>
  <c r="K65" i="6"/>
  <c r="K33" i="6"/>
  <c r="K46" i="6"/>
  <c r="K83" i="6"/>
  <c r="K112" i="6"/>
  <c r="K70" i="6"/>
  <c r="H37" i="6"/>
  <c r="H48" i="6"/>
  <c r="H102" i="6"/>
  <c r="H51" i="6"/>
  <c r="G123" i="6"/>
  <c r="G88" i="6"/>
  <c r="AI9" i="3"/>
  <c r="AQ9" i="3"/>
  <c r="G65" i="6"/>
  <c r="G72" i="6"/>
  <c r="G44" i="6"/>
  <c r="C44" i="6" s="1"/>
  <c r="G59" i="6"/>
  <c r="G26" i="6"/>
  <c r="G35" i="6"/>
  <c r="G47" i="6"/>
  <c r="G64" i="6"/>
  <c r="G74" i="6"/>
  <c r="G82" i="6"/>
  <c r="G95" i="6"/>
  <c r="G103" i="6"/>
  <c r="G110" i="6"/>
  <c r="G115" i="6"/>
  <c r="G120" i="6"/>
  <c r="G51" i="6"/>
  <c r="G41" i="6"/>
  <c r="G61" i="6"/>
  <c r="G52" i="6"/>
  <c r="G100" i="6"/>
  <c r="G79" i="6"/>
  <c r="C79" i="6" s="1"/>
  <c r="G33" i="6"/>
  <c r="G28" i="6"/>
  <c r="G40" i="6"/>
  <c r="G56" i="6"/>
  <c r="G75" i="6"/>
  <c r="G89" i="6"/>
  <c r="C89" i="6" s="1"/>
  <c r="G102" i="6"/>
  <c r="G111" i="6"/>
  <c r="G118" i="6"/>
  <c r="G124" i="6"/>
  <c r="G38" i="6"/>
  <c r="G96" i="6"/>
  <c r="G73" i="6"/>
  <c r="G37" i="6"/>
  <c r="G71" i="6"/>
  <c r="G29" i="6"/>
  <c r="G46" i="6"/>
  <c r="G66" i="6"/>
  <c r="G77" i="6"/>
  <c r="G94" i="6"/>
  <c r="G106" i="6"/>
  <c r="G112" i="6"/>
  <c r="C112" i="6" s="1"/>
  <c r="G119" i="6"/>
  <c r="G60" i="6"/>
  <c r="G53" i="6"/>
  <c r="G105" i="6"/>
  <c r="G30" i="6"/>
  <c r="G36" i="6"/>
  <c r="G69" i="6"/>
  <c r="G99" i="6"/>
  <c r="G116" i="6"/>
  <c r="C116" i="6" s="1"/>
  <c r="G49" i="6"/>
  <c r="G31" i="6"/>
  <c r="G54" i="6"/>
  <c r="G45" i="6"/>
  <c r="G121" i="6"/>
  <c r="G104" i="6"/>
  <c r="G83" i="6"/>
  <c r="G27" i="6"/>
  <c r="G62" i="6"/>
  <c r="G80" i="6"/>
  <c r="G87" i="6"/>
  <c r="G81" i="6"/>
  <c r="G48" i="6"/>
  <c r="G78" i="6"/>
  <c r="G107" i="6"/>
  <c r="G122" i="6"/>
  <c r="G57" i="6"/>
  <c r="I53" i="6"/>
  <c r="L53" i="6"/>
  <c r="M61" i="6"/>
  <c r="J61" i="6"/>
  <c r="L61" i="6"/>
  <c r="I61" i="6"/>
  <c r="G63" i="6"/>
  <c r="G98" i="6"/>
  <c r="C98" i="6" s="1"/>
  <c r="G117" i="6"/>
  <c r="G25" i="6"/>
  <c r="F57" i="6"/>
  <c r="AQ55" i="3"/>
  <c r="AI69" i="3"/>
  <c r="AJ69" i="3" s="1"/>
  <c r="AI105" i="3"/>
  <c r="AJ105" i="3" s="1"/>
  <c r="AQ52" i="3"/>
  <c r="AI108" i="3"/>
  <c r="AJ108" i="3" s="1"/>
  <c r="AH98" i="3"/>
  <c r="AQ78" i="3"/>
  <c r="AI78" i="3"/>
  <c r="AJ78" i="3" s="1"/>
  <c r="AH73" i="3"/>
  <c r="K105" i="6"/>
  <c r="K59" i="6"/>
  <c r="K47" i="6"/>
  <c r="K84" i="6"/>
  <c r="K113" i="6"/>
  <c r="H33" i="6"/>
  <c r="H67" i="6"/>
  <c r="H111" i="6"/>
  <c r="G114" i="6"/>
  <c r="G67" i="6"/>
  <c r="G58" i="6"/>
  <c r="AQ22" i="3"/>
  <c r="F61" i="6"/>
  <c r="F53" i="6"/>
  <c r="AQ95" i="3"/>
  <c r="AI66" i="3"/>
  <c r="AJ66" i="3" s="1"/>
  <c r="AQ94" i="3"/>
  <c r="AI94" i="3"/>
  <c r="AJ94" i="3" s="1"/>
  <c r="AI40" i="3"/>
  <c r="AJ40" i="3" s="1"/>
  <c r="AQ40" i="3"/>
  <c r="AQ29" i="3"/>
  <c r="AI29" i="3"/>
  <c r="AJ29" i="3" s="1"/>
  <c r="AQ27" i="3"/>
  <c r="AQ20" i="3"/>
  <c r="AI20" i="3"/>
  <c r="AJ20" i="3" s="1"/>
  <c r="AI16" i="3"/>
  <c r="AJ16" i="3" s="1"/>
  <c r="AI15" i="3"/>
  <c r="AJ15" i="3" s="1"/>
  <c r="AI12" i="3"/>
  <c r="AJ12" i="3" s="1"/>
  <c r="K61" i="6"/>
  <c r="K41" i="6"/>
  <c r="K60" i="6"/>
  <c r="K123" i="6"/>
  <c r="K119" i="6"/>
  <c r="K115" i="6"/>
  <c r="K111" i="6"/>
  <c r="K107" i="6"/>
  <c r="K99" i="6"/>
  <c r="K89" i="6"/>
  <c r="K82" i="6"/>
  <c r="K74" i="6"/>
  <c r="K64" i="6"/>
  <c r="K52" i="6"/>
  <c r="K42" i="6"/>
  <c r="K34" i="6"/>
  <c r="K26" i="6"/>
  <c r="K81" i="6"/>
  <c r="K31" i="6"/>
  <c r="K44" i="6"/>
  <c r="K72" i="6"/>
  <c r="K25" i="6"/>
  <c r="K57" i="6"/>
  <c r="K49" i="6"/>
  <c r="K51" i="6"/>
  <c r="K122" i="6"/>
  <c r="K118" i="6"/>
  <c r="K114" i="6"/>
  <c r="K110" i="6"/>
  <c r="K106" i="6"/>
  <c r="K97" i="6"/>
  <c r="K88" i="6"/>
  <c r="K78" i="6"/>
  <c r="K69" i="6"/>
  <c r="K63" i="6"/>
  <c r="K48" i="6"/>
  <c r="K40" i="6"/>
  <c r="K32" i="6"/>
  <c r="C32" i="6" s="1"/>
  <c r="K101" i="6"/>
  <c r="K71" i="6"/>
  <c r="K30" i="6"/>
  <c r="K37" i="6"/>
  <c r="K92" i="6"/>
  <c r="K100" i="6"/>
  <c r="K53" i="6"/>
  <c r="K125" i="6"/>
  <c r="K117" i="6"/>
  <c r="K109" i="6"/>
  <c r="K95" i="6"/>
  <c r="K77" i="6"/>
  <c r="K56" i="6"/>
  <c r="K36" i="6"/>
  <c r="K96" i="6"/>
  <c r="K58" i="6"/>
  <c r="K87" i="6"/>
  <c r="K80" i="6"/>
  <c r="K68" i="6"/>
  <c r="C68" i="6" s="1"/>
  <c r="K90" i="6"/>
  <c r="K38" i="6"/>
  <c r="K124" i="6"/>
  <c r="K116" i="6"/>
  <c r="K108" i="6"/>
  <c r="K94" i="6"/>
  <c r="K75" i="6"/>
  <c r="K55" i="6"/>
  <c r="K35" i="6"/>
  <c r="K91" i="6"/>
  <c r="K54" i="6"/>
  <c r="K73" i="6"/>
  <c r="H53" i="6"/>
  <c r="H85" i="6"/>
  <c r="H125" i="6"/>
  <c r="H121" i="6"/>
  <c r="H117" i="6"/>
  <c r="H113" i="6"/>
  <c r="H109" i="6"/>
  <c r="H103" i="6"/>
  <c r="H95" i="6"/>
  <c r="H84" i="6"/>
  <c r="C84" i="6" s="1"/>
  <c r="H75" i="6"/>
  <c r="H66" i="6"/>
  <c r="H55" i="6"/>
  <c r="H46" i="6"/>
  <c r="H32" i="6"/>
  <c r="H101" i="6"/>
  <c r="H59" i="6"/>
  <c r="H58" i="6"/>
  <c r="H79" i="6"/>
  <c r="H61" i="6"/>
  <c r="H49" i="6"/>
  <c r="H124" i="6"/>
  <c r="H119" i="6"/>
  <c r="H114" i="6"/>
  <c r="H108" i="6"/>
  <c r="H99" i="6"/>
  <c r="H88" i="6"/>
  <c r="H74" i="6"/>
  <c r="H63" i="6"/>
  <c r="H47" i="6"/>
  <c r="H29" i="6"/>
  <c r="H81" i="6"/>
  <c r="H30" i="6"/>
  <c r="H93" i="6"/>
  <c r="H73" i="6"/>
  <c r="H65" i="6"/>
  <c r="H57" i="6"/>
  <c r="H70" i="6"/>
  <c r="H123" i="6"/>
  <c r="H118" i="6"/>
  <c r="H112" i="6"/>
  <c r="H107" i="6"/>
  <c r="H97" i="6"/>
  <c r="H82" i="6"/>
  <c r="H69" i="6"/>
  <c r="H56" i="6"/>
  <c r="H40" i="6"/>
  <c r="H28" i="6"/>
  <c r="H71" i="6"/>
  <c r="H54" i="6"/>
  <c r="C54" i="6" s="1"/>
  <c r="H72" i="6"/>
  <c r="H25" i="6"/>
  <c r="H41" i="6"/>
  <c r="C41" i="6" s="1"/>
  <c r="H120" i="6"/>
  <c r="H110" i="6"/>
  <c r="H89" i="6"/>
  <c r="H64" i="6"/>
  <c r="H35" i="6"/>
  <c r="C35" i="6" s="1"/>
  <c r="H31" i="6"/>
  <c r="H87" i="6"/>
  <c r="H76" i="6"/>
  <c r="H104" i="6"/>
  <c r="H86" i="6"/>
  <c r="H91" i="6"/>
  <c r="H60" i="6"/>
  <c r="H116" i="6"/>
  <c r="H106" i="6"/>
  <c r="H78" i="6"/>
  <c r="H52" i="6"/>
  <c r="H26" i="6"/>
  <c r="H44" i="6"/>
  <c r="H100" i="6"/>
  <c r="C100" i="6" s="1"/>
  <c r="G108" i="6"/>
  <c r="G55" i="6"/>
  <c r="G93" i="6"/>
  <c r="M53" i="6"/>
  <c r="AH93" i="3"/>
  <c r="AH77" i="3"/>
  <c r="AH61" i="3"/>
  <c r="AH10" i="3"/>
  <c r="I26" i="6"/>
  <c r="F27" i="6"/>
  <c r="C27" i="6" s="1"/>
  <c r="F36" i="6"/>
  <c r="F78" i="6"/>
  <c r="F104" i="6"/>
  <c r="F115" i="6"/>
  <c r="F70" i="6"/>
  <c r="F102" i="6"/>
  <c r="M42" i="6"/>
  <c r="L42" i="6"/>
  <c r="J42" i="6"/>
  <c r="M49" i="6"/>
  <c r="L49" i="6"/>
  <c r="M122" i="6"/>
  <c r="L122" i="6"/>
  <c r="L58" i="6"/>
  <c r="J58" i="6"/>
  <c r="D16" i="8"/>
  <c r="D48" i="8"/>
  <c r="AH97" i="3"/>
  <c r="AH81" i="3"/>
  <c r="AH65" i="3"/>
  <c r="AH49" i="3"/>
  <c r="AH41" i="3"/>
  <c r="AH37" i="3"/>
  <c r="AH26" i="3"/>
  <c r="F125" i="6"/>
  <c r="J46" i="6"/>
  <c r="J81" i="6"/>
  <c r="M58" i="6"/>
  <c r="M29" i="6"/>
  <c r="J29" i="6"/>
  <c r="M33" i="6"/>
  <c r="J33" i="6"/>
  <c r="M66" i="6"/>
  <c r="D8" i="8"/>
  <c r="D32" i="8"/>
  <c r="D40" i="8"/>
  <c r="D64" i="8"/>
  <c r="D101" i="8"/>
  <c r="D133" i="8"/>
  <c r="D165" i="8"/>
  <c r="D197" i="8"/>
  <c r="I57" i="6"/>
  <c r="I38" i="6"/>
  <c r="I125" i="6"/>
  <c r="I120" i="6"/>
  <c r="I110" i="6"/>
  <c r="I94" i="6"/>
  <c r="I67" i="6"/>
  <c r="I52" i="6"/>
  <c r="I59" i="6"/>
  <c r="I58" i="6"/>
  <c r="I93" i="6"/>
  <c r="L73" i="6"/>
  <c r="L93" i="6"/>
  <c r="L62" i="6"/>
  <c r="L91" i="6"/>
  <c r="L32" i="6"/>
  <c r="L46" i="6"/>
  <c r="L64" i="6"/>
  <c r="L76" i="6"/>
  <c r="L89" i="6"/>
  <c r="L103" i="6"/>
  <c r="L110" i="6"/>
  <c r="L117" i="6"/>
  <c r="L125" i="6"/>
  <c r="D68" i="8"/>
  <c r="D98" i="8"/>
  <c r="D130" i="8"/>
  <c r="D162" i="8"/>
  <c r="M83" i="6"/>
  <c r="M102" i="6"/>
  <c r="M60" i="6"/>
  <c r="M63" i="6"/>
  <c r="C107" i="6" l="1"/>
  <c r="C120" i="6"/>
  <c r="AI24" i="3"/>
  <c r="AJ24" i="3" s="1"/>
  <c r="AQ24" i="3"/>
  <c r="AI96" i="3"/>
  <c r="AJ96" i="3" s="1"/>
  <c r="AQ96" i="3"/>
  <c r="AI30" i="3"/>
  <c r="AJ30" i="3" s="1"/>
  <c r="AQ30" i="3"/>
  <c r="AI56" i="3"/>
  <c r="AJ56" i="3" s="1"/>
  <c r="AQ56" i="3"/>
  <c r="C58" i="6"/>
  <c r="C104" i="6"/>
  <c r="C108" i="6"/>
  <c r="C52" i="6"/>
  <c r="C76" i="6"/>
  <c r="C59" i="6"/>
  <c r="C106" i="6"/>
  <c r="AQ72" i="3"/>
  <c r="C31" i="6"/>
  <c r="C33" i="6"/>
  <c r="C91" i="6"/>
  <c r="AI18" i="3"/>
  <c r="AJ18" i="3" s="1"/>
  <c r="AQ18" i="3"/>
  <c r="AI68" i="3"/>
  <c r="AJ68" i="3" s="1"/>
  <c r="AQ68" i="3"/>
  <c r="AQ58" i="3"/>
  <c r="AI58" i="3"/>
  <c r="AJ58" i="3" s="1"/>
  <c r="C87" i="6"/>
  <c r="C101" i="6"/>
  <c r="C67" i="6"/>
  <c r="AQ38" i="3"/>
  <c r="C48" i="6"/>
  <c r="C62" i="6"/>
  <c r="C121" i="6"/>
  <c r="C94" i="6"/>
  <c r="C29" i="6"/>
  <c r="C96" i="6"/>
  <c r="C111" i="6"/>
  <c r="C56" i="6"/>
  <c r="C74" i="6"/>
  <c r="C26" i="6"/>
  <c r="C113" i="6"/>
  <c r="AQ83" i="3"/>
  <c r="AI83" i="3"/>
  <c r="AJ83" i="3" s="1"/>
  <c r="AQ92" i="3"/>
  <c r="AI92" i="3"/>
  <c r="AJ92" i="3" s="1"/>
  <c r="AI71" i="3"/>
  <c r="AJ71" i="3" s="1"/>
  <c r="AQ71" i="3"/>
  <c r="C86" i="6"/>
  <c r="C97" i="6"/>
  <c r="C109" i="6"/>
  <c r="C61" i="6"/>
  <c r="C114" i="6"/>
  <c r="C81" i="6"/>
  <c r="C45" i="6"/>
  <c r="C90" i="6"/>
  <c r="AI104" i="3"/>
  <c r="AJ104" i="3" s="1"/>
  <c r="AQ104" i="3"/>
  <c r="AI43" i="3"/>
  <c r="AJ43" i="3" s="1"/>
  <c r="AQ43" i="3"/>
  <c r="AQ89" i="3"/>
  <c r="AI89" i="3"/>
  <c r="AJ89" i="3" s="1"/>
  <c r="AQ93" i="3"/>
  <c r="AI93" i="3"/>
  <c r="AJ93" i="3" s="1"/>
  <c r="C49" i="6"/>
  <c r="C110" i="6"/>
  <c r="AQ82" i="3"/>
  <c r="AI82" i="3"/>
  <c r="AJ82" i="3" s="1"/>
  <c r="AI97" i="3"/>
  <c r="AJ97" i="3" s="1"/>
  <c r="AQ97" i="3"/>
  <c r="C102" i="6"/>
  <c r="AQ10" i="3"/>
  <c r="AI10" i="3"/>
  <c r="AJ10" i="3" s="1"/>
  <c r="AQ73" i="3"/>
  <c r="AI73" i="3"/>
  <c r="AJ73" i="3" s="1"/>
  <c r="C57" i="6"/>
  <c r="C63" i="6"/>
  <c r="C122" i="6"/>
  <c r="C30" i="6"/>
  <c r="C119" i="6"/>
  <c r="C77" i="6"/>
  <c r="C71" i="6"/>
  <c r="C38" i="6"/>
  <c r="C40" i="6"/>
  <c r="C51" i="6"/>
  <c r="C103" i="6"/>
  <c r="C64" i="6"/>
  <c r="C88" i="6"/>
  <c r="AQ57" i="3"/>
  <c r="AI57" i="3"/>
  <c r="AJ57" i="3" s="1"/>
  <c r="AQ37" i="3"/>
  <c r="AI37" i="3"/>
  <c r="AJ37" i="3" s="1"/>
  <c r="C53" i="6"/>
  <c r="C60" i="6"/>
  <c r="AQ41" i="3"/>
  <c r="AI41" i="3"/>
  <c r="AJ41" i="3" s="1"/>
  <c r="C125" i="6"/>
  <c r="AI49" i="3"/>
  <c r="AJ49" i="3" s="1"/>
  <c r="AQ49" i="3"/>
  <c r="C42" i="6"/>
  <c r="C70" i="6"/>
  <c r="C36" i="6"/>
  <c r="AQ61" i="3"/>
  <c r="AI61" i="3"/>
  <c r="AJ61" i="3" s="1"/>
  <c r="C93" i="6"/>
  <c r="C83" i="6"/>
  <c r="C66" i="6"/>
  <c r="C37" i="6"/>
  <c r="C124" i="6"/>
  <c r="C28" i="6"/>
  <c r="C95" i="6"/>
  <c r="C47" i="6"/>
  <c r="C123" i="6"/>
  <c r="AI81" i="3"/>
  <c r="AJ81" i="3" s="1"/>
  <c r="AQ81" i="3"/>
  <c r="AQ98" i="3"/>
  <c r="AI98" i="3"/>
  <c r="AJ98" i="3" s="1"/>
  <c r="AI26" i="3"/>
  <c r="AJ26" i="3" s="1"/>
  <c r="AQ26" i="3"/>
  <c r="AI65" i="3"/>
  <c r="AJ65" i="3" s="1"/>
  <c r="AQ65" i="3"/>
  <c r="C115" i="6"/>
  <c r="AQ77" i="3"/>
  <c r="AI77" i="3"/>
  <c r="AJ77" i="3" s="1"/>
  <c r="C55" i="6"/>
  <c r="C117" i="6"/>
  <c r="C80" i="6"/>
  <c r="C69" i="6"/>
  <c r="C46" i="6"/>
  <c r="C73" i="6"/>
  <c r="C118" i="6"/>
  <c r="C82" i="6"/>
  <c r="AJ9" i="3"/>
  <c r="D18" i="2"/>
  <c r="E18" i="2" s="1"/>
  <c r="B32" i="5"/>
  <c r="B45" i="6" s="1"/>
  <c r="AI19" i="3"/>
  <c r="AJ19" i="3" s="1"/>
  <c r="AQ19" i="3"/>
  <c r="B35" i="5" l="1"/>
  <c r="B48" i="6" s="1"/>
  <c r="B14" i="5"/>
  <c r="B27" i="6" s="1"/>
  <c r="H6" i="2"/>
  <c r="K13" i="4" s="1"/>
  <c r="E32" i="5"/>
  <c r="B70" i="6" s="1"/>
  <c r="K16" i="5"/>
  <c r="B104" i="6" s="1"/>
  <c r="E17" i="5"/>
  <c r="B55" i="6" s="1"/>
  <c r="K37" i="5"/>
  <c r="B125" i="6" s="1"/>
  <c r="B25" i="5"/>
  <c r="B38" i="6" s="1"/>
  <c r="D19" i="2"/>
  <c r="E19" i="2" s="1"/>
  <c r="H7" i="2"/>
  <c r="K14" i="4" s="1"/>
  <c r="H30" i="5"/>
  <c r="B93" i="6" s="1"/>
  <c r="K18" i="5"/>
  <c r="B106" i="6" s="1"/>
  <c r="H34" i="5"/>
  <c r="B97" i="6" s="1"/>
  <c r="B30" i="5"/>
  <c r="B43" i="6" s="1"/>
  <c r="H23" i="5"/>
  <c r="B86" i="6" s="1"/>
  <c r="H5" i="2"/>
  <c r="K12" i="4" s="1"/>
  <c r="K36" i="5"/>
  <c r="B124" i="6" s="1"/>
  <c r="H27" i="5"/>
  <c r="B90" i="6" s="1"/>
  <c r="B23" i="5"/>
  <c r="B36" i="6" s="1"/>
  <c r="E31" i="5"/>
  <c r="B69" i="6" s="1"/>
  <c r="E30" i="5"/>
  <c r="B68" i="6" s="1"/>
  <c r="E21" i="5"/>
  <c r="B59" i="6" s="1"/>
  <c r="D17" i="2"/>
  <c r="E17" i="2" s="1"/>
  <c r="K20" i="5"/>
  <c r="B108" i="6" s="1"/>
  <c r="H14" i="5"/>
  <c r="B77" i="6" s="1"/>
  <c r="K13" i="5"/>
  <c r="B101" i="6" s="1"/>
  <c r="H33" i="5"/>
  <c r="B96" i="6" s="1"/>
  <c r="E13" i="5"/>
  <c r="B51" i="6" s="1"/>
  <c r="H35" i="5"/>
  <c r="B98" i="6" s="1"/>
  <c r="H21" i="5"/>
  <c r="B84" i="6" s="1"/>
  <c r="H29" i="5"/>
  <c r="B92" i="6" s="1"/>
  <c r="B28" i="5"/>
  <c r="B41" i="6" s="1"/>
  <c r="E25" i="5"/>
  <c r="B63" i="6" s="1"/>
  <c r="H25" i="5"/>
  <c r="B88" i="6" s="1"/>
  <c r="B12" i="5"/>
  <c r="B25" i="6" s="1"/>
  <c r="H16" i="5"/>
  <c r="B79" i="6" s="1"/>
  <c r="B16" i="5"/>
  <c r="B29" i="6" s="1"/>
  <c r="K19" i="5"/>
  <c r="B107" i="6" s="1"/>
  <c r="E34" i="5"/>
  <c r="B72" i="6" s="1"/>
  <c r="H26" i="5"/>
  <c r="B89" i="6" s="1"/>
  <c r="H17" i="5"/>
  <c r="B80" i="6" s="1"/>
  <c r="E20" i="5"/>
  <c r="B58" i="6" s="1"/>
  <c r="D13" i="2"/>
  <c r="K27" i="5"/>
  <c r="B115" i="6" s="1"/>
  <c r="H4" i="2"/>
  <c r="K11" i="4" s="1"/>
  <c r="B18" i="5"/>
  <c r="B31" i="6" s="1"/>
  <c r="K25" i="5"/>
  <c r="B113" i="6" s="1"/>
  <c r="K14" i="5"/>
  <c r="B102" i="6" s="1"/>
  <c r="B20" i="5"/>
  <c r="B33" i="6" s="1"/>
  <c r="B31" i="5"/>
  <c r="B44" i="6" s="1"/>
  <c r="H36" i="5"/>
  <c r="B99" i="6" s="1"/>
  <c r="D12" i="2"/>
  <c r="E12" i="2" s="1"/>
  <c r="B29" i="5"/>
  <c r="B42" i="6" s="1"/>
  <c r="B17" i="5"/>
  <c r="B30" i="6" s="1"/>
  <c r="E29" i="5"/>
  <c r="B67" i="6" s="1"/>
  <c r="K15" i="5"/>
  <c r="B103" i="6" s="1"/>
  <c r="K17" i="5"/>
  <c r="B105" i="6" s="1"/>
  <c r="E36" i="5"/>
  <c r="B74" i="6" s="1"/>
  <c r="K12" i="5"/>
  <c r="B100" i="6" s="1"/>
  <c r="H12" i="5"/>
  <c r="B75" i="6" s="1"/>
  <c r="B13" i="5"/>
  <c r="B26" i="6" s="1"/>
  <c r="E18" i="5"/>
  <c r="B56" i="6" s="1"/>
  <c r="K31" i="5"/>
  <c r="B119" i="6" s="1"/>
  <c r="E28" i="5"/>
  <c r="B66" i="6" s="1"/>
  <c r="K35" i="5"/>
  <c r="B123" i="6" s="1"/>
  <c r="E35" i="5"/>
  <c r="B73" i="6" s="1"/>
  <c r="K32" i="5"/>
  <c r="B120" i="6" s="1"/>
  <c r="H28" i="5"/>
  <c r="B91" i="6" s="1"/>
  <c r="E23" i="5"/>
  <c r="B61" i="6" s="1"/>
  <c r="K30" i="5"/>
  <c r="B118" i="6" s="1"/>
  <c r="E12" i="5"/>
  <c r="B50" i="6" s="1"/>
  <c r="E33" i="5"/>
  <c r="B71" i="6" s="1"/>
  <c r="H13" i="5"/>
  <c r="B76" i="6" s="1"/>
  <c r="E26" i="5"/>
  <c r="B64" i="6" s="1"/>
  <c r="H22" i="5"/>
  <c r="B85" i="6" s="1"/>
  <c r="K23" i="5"/>
  <c r="B111" i="6" s="1"/>
  <c r="D15" i="2"/>
  <c r="K29" i="5"/>
  <c r="B117" i="6" s="1"/>
  <c r="H24" i="5"/>
  <c r="B87" i="6" s="1"/>
  <c r="B24" i="5"/>
  <c r="B37" i="6" s="1"/>
  <c r="K21" i="5"/>
  <c r="B109" i="6" s="1"/>
  <c r="E19" i="5"/>
  <c r="B57" i="6" s="1"/>
  <c r="B15" i="5"/>
  <c r="B28" i="6" s="1"/>
  <c r="K33" i="5"/>
  <c r="B121" i="6" s="1"/>
  <c r="G18" i="2"/>
  <c r="G24" i="4"/>
  <c r="K28" i="5"/>
  <c r="B116" i="6" s="1"/>
  <c r="B21" i="5"/>
  <c r="B34" i="6" s="1"/>
  <c r="H32" i="5"/>
  <c r="B95" i="6" s="1"/>
  <c r="D14" i="2"/>
  <c r="E14" i="2" s="1"/>
  <c r="H20" i="5"/>
  <c r="B83" i="6" s="1"/>
  <c r="E15" i="5"/>
  <c r="B53" i="6" s="1"/>
  <c r="E16" i="5"/>
  <c r="B54" i="6" s="1"/>
  <c r="E22" i="5"/>
  <c r="B60" i="6" s="1"/>
  <c r="B36" i="5"/>
  <c r="B49" i="6" s="1"/>
  <c r="K26" i="5"/>
  <c r="B114" i="6" s="1"/>
  <c r="H19" i="5"/>
  <c r="B82" i="6" s="1"/>
  <c r="E24" i="5"/>
  <c r="B62" i="6" s="1"/>
  <c r="B19" i="5"/>
  <c r="B32" i="6" s="1"/>
  <c r="B34" i="5"/>
  <c r="B47" i="6" s="1"/>
  <c r="K34" i="5"/>
  <c r="B122" i="6" s="1"/>
  <c r="B33" i="5"/>
  <c r="B46" i="6" s="1"/>
  <c r="H18" i="5"/>
  <c r="B81" i="6" s="1"/>
  <c r="E27" i="5"/>
  <c r="B65" i="6" s="1"/>
  <c r="E14" i="5"/>
  <c r="B52" i="6" s="1"/>
  <c r="B27" i="5"/>
  <c r="B40" i="6" s="1"/>
  <c r="K22" i="5"/>
  <c r="B110" i="6" s="1"/>
  <c r="D16" i="2"/>
  <c r="E16" i="2" s="1"/>
  <c r="B22" i="5"/>
  <c r="B35" i="6" s="1"/>
  <c r="H15" i="5"/>
  <c r="B78" i="6" s="1"/>
  <c r="D11" i="2"/>
  <c r="B26" i="5"/>
  <c r="B39" i="6" s="1"/>
  <c r="K24" i="5"/>
  <c r="B112" i="6" s="1"/>
  <c r="H31" i="5"/>
  <c r="B94" i="6" s="1"/>
  <c r="E11" i="2" l="1"/>
  <c r="G11" i="2"/>
  <c r="G17" i="4"/>
  <c r="G20" i="4"/>
  <c r="G14" i="2"/>
  <c r="E13" i="2"/>
  <c r="B127" i="6"/>
  <c r="G23" i="4"/>
  <c r="G17" i="2"/>
  <c r="G18" i="4"/>
  <c r="G12" i="2"/>
  <c r="G16" i="2"/>
  <c r="G22" i="4"/>
  <c r="E15" i="2"/>
  <c r="G25" i="4"/>
  <c r="G15" i="2" l="1"/>
  <c r="G21" i="4"/>
  <c r="E20" i="2"/>
  <c r="H15" i="2" s="1"/>
  <c r="J21" i="4" s="1"/>
  <c r="C105" i="6"/>
  <c r="C25" i="6"/>
  <c r="C92" i="6"/>
  <c r="C72" i="6"/>
  <c r="C85" i="6"/>
  <c r="C65" i="6"/>
  <c r="C78" i="6"/>
  <c r="C99" i="6"/>
  <c r="G19" i="4"/>
  <c r="G13" i="2"/>
  <c r="F20" i="2"/>
  <c r="G20" i="2" s="1"/>
  <c r="H8" i="2" s="1"/>
  <c r="K15" i="4" s="1"/>
  <c r="H13" i="2" l="1"/>
  <c r="J19" i="4" s="1"/>
  <c r="G26" i="4"/>
  <c r="H18" i="2"/>
  <c r="J24" i="4" s="1"/>
  <c r="H11" i="2"/>
  <c r="H17" i="2"/>
  <c r="J23" i="4" s="1"/>
  <c r="H19" i="2"/>
  <c r="J25" i="4" s="1"/>
  <c r="H14" i="2"/>
  <c r="J20" i="4" s="1"/>
  <c r="H16" i="2"/>
  <c r="J22" i="4" s="1"/>
  <c r="H12" i="2"/>
  <c r="J18" i="4" s="1"/>
  <c r="J17" i="4" l="1"/>
  <c r="H20" i="2"/>
  <c r="J26" i="4" s="1"/>
</calcChain>
</file>

<file path=xl/sharedStrings.xml><?xml version="1.0" encoding="utf-8"?>
<sst xmlns="http://schemas.openxmlformats.org/spreadsheetml/2006/main" count="208" uniqueCount="132">
  <si>
    <t>ตารางชุดนี้ประกอบด้วย 8 แผ่นย่อย คือ</t>
  </si>
  <si>
    <t>1.  แนะนำ</t>
  </si>
  <si>
    <t>ให้คำอธิบายการใช้อย่างคร่าวๆ</t>
  </si>
  <si>
    <t>2.  CoverPage</t>
  </si>
  <si>
    <t>ส่วนกรอกข้อมูล</t>
  </si>
  <si>
    <t>3.  Score</t>
  </si>
  <si>
    <t>4.  มรส_08</t>
  </si>
  <si>
    <t>แสดงรายละเอียดในรูปแบบของแบบ มรส. 08</t>
  </si>
  <si>
    <t>ส่วนแสดงผล</t>
  </si>
  <si>
    <t>5.  มรส_09</t>
  </si>
  <si>
    <t>แสดงรายละเอียดในรูปแบบของแบบ มรส. 09</t>
  </si>
  <si>
    <t>6.  Chart</t>
  </si>
  <si>
    <t>แสดงรายละเอียดในรูปแบบของแผนภาพแสดงการกระจายชองคะแนน</t>
  </si>
  <si>
    <t>7.  Module1</t>
  </si>
  <si>
    <t>ชุดคำสั่ง (Visual Basic) ที่ใช้ประกอบตารางชุดนี้</t>
  </si>
  <si>
    <t>กระดาษทดของชุดคำสั่งในข้อ 7.</t>
  </si>
  <si>
    <t>การใช้งานตารางชุดนี้ให้กรอกข้อมูลลงในแผ่นที่ 2. (CoverPage) และ 3. (Score) เท่านั้น</t>
  </si>
  <si>
    <t>เมื่อประมวลผลเสร็จแล้วให้สั่งพิมพ์แผ่นที่ 4. (มรส_08), 5. (มรส. 09) และ 6. (Chart)</t>
  </si>
  <si>
    <t>ภาค</t>
  </si>
  <si>
    <t>รหัสวิชา</t>
  </si>
  <si>
    <t>ชื่อวิชา</t>
  </si>
  <si>
    <t>จำนวนหน่วยกิต</t>
  </si>
  <si>
    <t>คณะ</t>
  </si>
  <si>
    <t>สาขาวิชา</t>
  </si>
  <si>
    <t>หน่วยกิต</t>
  </si>
  <si>
    <t>คน</t>
  </si>
  <si>
    <t xml:space="preserve">Max = </t>
  </si>
  <si>
    <t xml:space="preserve">Min = </t>
  </si>
  <si>
    <t xml:space="preserve">STD = </t>
  </si>
  <si>
    <t xml:space="preserve">Mean = </t>
  </si>
  <si>
    <t xml:space="preserve">Class GPA = </t>
  </si>
  <si>
    <t>Grade</t>
  </si>
  <si>
    <t>ช่วงคะแนน</t>
  </si>
  <si>
    <t>จำนวน</t>
  </si>
  <si>
    <t>GPA</t>
  </si>
  <si>
    <t>ร้อยละ</t>
  </si>
  <si>
    <t>Min</t>
  </si>
  <si>
    <t>Max</t>
  </si>
  <si>
    <t>สะสม</t>
  </si>
  <si>
    <t>ในช่วง</t>
  </si>
  <si>
    <t>xจำนวน</t>
  </si>
  <si>
    <t>A</t>
  </si>
  <si>
    <t>B+</t>
  </si>
  <si>
    <t>B</t>
  </si>
  <si>
    <t>C+</t>
  </si>
  <si>
    <t>C</t>
  </si>
  <si>
    <t>D+</t>
  </si>
  <si>
    <t>D</t>
  </si>
  <si>
    <t>F</t>
  </si>
  <si>
    <t>วิชา</t>
  </si>
  <si>
    <t>ใส่สูตรเพื่อรวมและปรับคะแนนให้เป็นคะแนนมาตรฐานสำหรับตัดเกรด</t>
  </si>
  <si>
    <t>ถ้าขาดสอบให้เขียนว่า "ขาด" ในช่องคะแนนรวมนี้</t>
  </si>
  <si>
    <t>พื้นที่ซึ่งล้อมรอบโดยกรอบสีฟ้าและพื้นที่ในแถบสีฟ้าคือพื้นที่สำหรับกรอกข้อมูล (รูปแบบตามต้องการ)</t>
  </si>
  <si>
    <t>กลุ่ม</t>
  </si>
  <si>
    <t>รหัส</t>
  </si>
  <si>
    <t>ชื่อ</t>
  </si>
  <si>
    <t>คะแนนรวม</t>
  </si>
  <si>
    <t>Midterm</t>
  </si>
  <si>
    <t>Final</t>
  </si>
  <si>
    <t>ทศนิยม 1</t>
  </si>
  <si>
    <t>จำนวนเต็ม</t>
  </si>
  <si>
    <t>ข้อ 1</t>
  </si>
  <si>
    <t>ข้อ 2</t>
  </si>
  <si>
    <t>ข้อ 3</t>
  </si>
  <si>
    <t>ข้อ 4</t>
  </si>
  <si>
    <t>ข้อ 5</t>
  </si>
  <si>
    <t>เก็บ 2</t>
  </si>
  <si>
    <t>การบ้าน</t>
  </si>
  <si>
    <t>ขาด</t>
  </si>
  <si>
    <t>มหาวิทยาลัยรังสิต</t>
  </si>
  <si>
    <t>ระดับปริญญาตรี</t>
  </si>
  <si>
    <t>SD</t>
  </si>
  <si>
    <t>Mean</t>
  </si>
  <si>
    <t>Class GPA</t>
  </si>
  <si>
    <t>ลำดับชั้น</t>
  </si>
  <si>
    <t>จำนวนคน</t>
  </si>
  <si>
    <t xml:space="preserve">      A  </t>
  </si>
  <si>
    <t>-</t>
  </si>
  <si>
    <t xml:space="preserve">      B+</t>
  </si>
  <si>
    <t xml:space="preserve">      B   </t>
  </si>
  <si>
    <t xml:space="preserve">      C+</t>
  </si>
  <si>
    <t xml:space="preserve">      C  </t>
  </si>
  <si>
    <t xml:space="preserve">      D+</t>
  </si>
  <si>
    <t xml:space="preserve">      D  </t>
  </si>
  <si>
    <t xml:space="preserve">      F  </t>
  </si>
  <si>
    <t>(ลงชื่อ)</t>
  </si>
  <si>
    <t>ผู้กรอกคะแนน</t>
  </si>
  <si>
    <t>ประธานกรรมการ</t>
  </si>
  <si>
    <t>กรรมการ</t>
  </si>
  <si>
    <t>ปีการศึกษา</t>
  </si>
  <si>
    <t>คะแนน</t>
  </si>
  <si>
    <t>อาจารย์ผู้สอน</t>
  </si>
  <si>
    <t>กรุณาเลือกเครื่องพิมพ์ก่อนที่จะกดปุ่มนี้</t>
  </si>
  <si>
    <t>max</t>
  </si>
  <si>
    <t>เก็บ 1</t>
  </si>
  <si>
    <t>9.  CalSheet</t>
  </si>
  <si>
    <t>แสดงFileสำหรับ Upload ระบบIntranet</t>
  </si>
  <si>
    <t>ต้องประกอบด้วยรหัสวิชาและกลุ่ม เช่น CEN123-01.txt</t>
  </si>
  <si>
    <t>โดยClik Output Sheet และ Save As เป็น TextFile โดย</t>
  </si>
  <si>
    <t>I</t>
  </si>
  <si>
    <t>มรส. 08</t>
  </si>
  <si>
    <t>รวม</t>
  </si>
  <si>
    <r>
      <t xml:space="preserve"> ใบอนุมัติผลการสอบไล่ </t>
    </r>
    <r>
      <rPr>
        <i/>
        <sz val="16"/>
        <rFont val="AngsanaUPC"/>
        <family val="1"/>
        <charset val="222"/>
      </rPr>
      <t>(เก็บไว้ที่คณะ)</t>
    </r>
  </si>
  <si>
    <t>นักศึกษาไม่มีสิทธิ์สอบ</t>
  </si>
  <si>
    <t xml:space="preserve">นักศึกษาขาดสอบ </t>
  </si>
  <si>
    <t>นักศึกษาลงทะเบียนเรียน</t>
  </si>
  <si>
    <t>นักศึกษาถอนวิชาเรียน</t>
  </si>
  <si>
    <t>นักศึกษาเข้าสอบจริง</t>
  </si>
  <si>
    <t xml:space="preserve">      I</t>
  </si>
  <si>
    <t>คณะกรรมการกำกับมาตรฐานวิชาการอนุมัติให้ประกาศผลสอบได้</t>
  </si>
  <si>
    <t xml:space="preserve">   จำนวนหน่วยกิต</t>
  </si>
  <si>
    <r>
      <t xml:space="preserve">การกระจายของคะแนน </t>
    </r>
    <r>
      <rPr>
        <i/>
        <sz val="16"/>
        <rFont val="AngsanaUPC"/>
        <family val="1"/>
        <charset val="222"/>
      </rPr>
      <t>(ไว้ที่คณะ</t>
    </r>
    <r>
      <rPr>
        <sz val="16"/>
        <rFont val="AngsanaUPC"/>
        <family val="1"/>
        <charset val="222"/>
      </rPr>
      <t>)</t>
    </r>
  </si>
  <si>
    <t>ห้ามแก้ไข</t>
  </si>
  <si>
    <t>ช่องสีนี้จะเป็นคะแนนรวม ในกรณีที่นักศึกษาขาดสอบให้พิมพ์</t>
  </si>
  <si>
    <t>ขาดสอบ</t>
  </si>
  <si>
    <t xml:space="preserve">ในกรณีที่การประเมินผลยังไม่สมบูรณ์ให้พิมพ์ </t>
  </si>
  <si>
    <t>I   (ตัวไอภาษาอังกฤษ)</t>
  </si>
  <si>
    <t>นักศึกษาเฉพาะในกรอบสีเขียวเท่านั้น</t>
  </si>
  <si>
    <t>กรอกข้อมูลทั่วไปเกี่ยวกับวิชานั้นๆ  เช่น ชื่อวิชา รหัสวิชา และจำนวน</t>
  </si>
  <si>
    <t>และคะแนนที่ปรับแล้ว คะแนนการบ้าน</t>
  </si>
  <si>
    <t>กรอกข้อมูลรายละเอียด  เช่น ชื่อนักศึกษา รหัสนักศึกษา คะแนนดิบ</t>
  </si>
  <si>
    <t>ถ้าไม่ได้แนะนำเป็นอย่างอื่นให้การกรอกข้อมูลให้กรอกในบริเวณพื้นที่สีเขียวเท่านั้น</t>
  </si>
  <si>
    <t xml:space="preserve">      /                  /          </t>
  </si>
  <si>
    <t xml:space="preserve">      /                  /        </t>
  </si>
  <si>
    <t>มรส. 09</t>
  </si>
  <si>
    <t>นักศึกษาลงทะเบียนเรียน จำนวน</t>
  </si>
  <si>
    <t>นักศึกษาขาดสอบ          จำนวน</t>
  </si>
  <si>
    <t>นักศึกษาไม่มีสิทธิ์สอบ     จำนวน</t>
  </si>
  <si>
    <t>นักศึกษาถอนวิชาเรียน    จำนวน</t>
  </si>
  <si>
    <t>นักศึกษาเข้าสอบจริง       จำนวน</t>
  </si>
  <si>
    <t xml:space="preserve">วันที่                เดือน                              พ.ศ. </t>
  </si>
  <si>
    <t xml:space="preserve">   ปีการศึกษา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</si>
</sst>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\(0\)"/>
    <numFmt numFmtId="188" formatCode="0.0"/>
    <numFmt numFmtId="189" formatCode="\(General\)"/>
    <numFmt numFmtId="190" formatCode="&quot;ปีการศึกษา 25&quot;General"/>
  </numFmts>
  <fonts count="34" x14ac:knownFonts="1">
    <font>
      <sz val="14"/>
      <name val="BrowalliaUPC"/>
      <family val="1"/>
    </font>
    <font>
      <i/>
      <sz val="14"/>
      <name val="AngsanaUPC"/>
      <family val="1"/>
    </font>
    <font>
      <b/>
      <i/>
      <sz val="14"/>
      <name val="AngsanaUPC"/>
      <family val="1"/>
    </font>
    <font>
      <b/>
      <sz val="14"/>
      <name val="BrowalliaUPC"/>
      <family val="2"/>
    </font>
    <font>
      <i/>
      <sz val="14"/>
      <name val="BrowalliaUPC"/>
      <family val="2"/>
    </font>
    <font>
      <i/>
      <sz val="18"/>
      <name val="BrowalliaUPC"/>
      <family val="2"/>
    </font>
    <font>
      <sz val="16"/>
      <name val="BrowalliaUPC"/>
      <family val="2"/>
      <charset val="222"/>
    </font>
    <font>
      <i/>
      <sz val="14"/>
      <name val="BrowalliaUPC"/>
      <family val="2"/>
    </font>
    <font>
      <i/>
      <sz val="14"/>
      <name val="BrowalliaUPC"/>
      <family val="2"/>
      <charset val="222"/>
    </font>
    <font>
      <sz val="14"/>
      <name val="BrowalliaUPC"/>
      <family val="2"/>
      <charset val="222"/>
    </font>
    <font>
      <sz val="14"/>
      <name val="BrowalliaUPC"/>
      <family val="2"/>
    </font>
    <font>
      <sz val="14"/>
      <name val="AngsanaUPC"/>
      <family val="1"/>
    </font>
    <font>
      <sz val="14"/>
      <name val="BrowalliaUPC"/>
      <family val="1"/>
    </font>
    <font>
      <sz val="12"/>
      <name val="BrowalliaUPC"/>
      <family val="2"/>
      <charset val="222"/>
    </font>
    <font>
      <b/>
      <sz val="14"/>
      <name val="BrowalliaUPC"/>
      <family val="2"/>
      <charset val="222"/>
    </font>
    <font>
      <b/>
      <sz val="14"/>
      <name val="AngsanaUPC"/>
      <family val="1"/>
    </font>
    <font>
      <b/>
      <sz val="12"/>
      <name val="AngsanaUPC"/>
      <family val="1"/>
      <charset val="222"/>
    </font>
    <font>
      <b/>
      <sz val="14"/>
      <name val="AngsanaUPC"/>
      <family val="1"/>
      <charset val="222"/>
    </font>
    <font>
      <b/>
      <i/>
      <sz val="14"/>
      <name val="AngsanaUPC"/>
      <family val="1"/>
      <charset val="222"/>
    </font>
    <font>
      <sz val="12"/>
      <name val="Cordia New"/>
      <family val="2"/>
      <charset val="222"/>
    </font>
    <font>
      <b/>
      <sz val="12"/>
      <name val="Cordia New"/>
      <family val="2"/>
      <charset val="222"/>
    </font>
    <font>
      <sz val="16"/>
      <name val="AngsanaUPC"/>
      <family val="1"/>
      <charset val="222"/>
    </font>
    <font>
      <i/>
      <sz val="16"/>
      <name val="AngsanaUPC"/>
      <family val="1"/>
      <charset val="222"/>
    </font>
    <font>
      <b/>
      <i/>
      <sz val="16"/>
      <name val="AngsanaUPC"/>
      <family val="1"/>
      <charset val="222"/>
    </font>
    <font>
      <sz val="14"/>
      <name val="AngsanaUPC"/>
      <family val="1"/>
      <charset val="222"/>
    </font>
    <font>
      <sz val="16"/>
      <name val="CordiaUPC"/>
      <family val="2"/>
      <charset val="222"/>
    </font>
    <font>
      <b/>
      <sz val="18"/>
      <name val="AngsanaUPC"/>
      <family val="1"/>
      <charset val="222"/>
    </font>
    <font>
      <sz val="16"/>
      <name val="BrowalliaUPC"/>
      <family val="1"/>
    </font>
    <font>
      <sz val="14"/>
      <color indexed="10"/>
      <name val="BrowalliaUPC"/>
      <family val="2"/>
      <charset val="222"/>
    </font>
    <font>
      <i/>
      <sz val="14"/>
      <color indexed="14"/>
      <name val="BrowalliaUPC"/>
      <family val="2"/>
      <charset val="222"/>
    </font>
    <font>
      <sz val="15"/>
      <name val="AngsanaUPC"/>
      <family val="1"/>
      <charset val="222"/>
    </font>
    <font>
      <sz val="14"/>
      <color rgb="FF000000"/>
      <name val="BrowalliaUPC"/>
      <family val="2"/>
    </font>
    <font>
      <i/>
      <sz val="16"/>
      <name val="Angsana New"/>
      <family val="1"/>
    </font>
    <font>
      <sz val="16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4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64">
    <xf numFmtId="0" fontId="0" fillId="0" borderId="0" xfId="0"/>
    <xf numFmtId="0" fontId="3" fillId="0" borderId="0" xfId="0" applyFont="1" applyAlignment="1">
      <alignment horizontal="center"/>
    </xf>
    <xf numFmtId="188" fontId="0" fillId="0" borderId="0" xfId="0" applyNumberFormat="1"/>
    <xf numFmtId="0" fontId="0" fillId="0" borderId="1" xfId="0" applyBorder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" fontId="0" fillId="0" borderId="0" xfId="0" applyNumberFormat="1"/>
    <xf numFmtId="188" fontId="0" fillId="0" borderId="1" xfId="0" applyNumberFormat="1" applyBorder="1"/>
    <xf numFmtId="2" fontId="0" fillId="0" borderId="1" xfId="0" applyNumberFormat="1" applyBorder="1"/>
    <xf numFmtId="0" fontId="0" fillId="2" borderId="0" xfId="0" applyFill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188" fontId="0" fillId="0" borderId="2" xfId="0" applyNumberFormat="1" applyBorder="1" applyProtection="1">
      <protection locked="0"/>
    </xf>
    <xf numFmtId="0" fontId="0" fillId="0" borderId="3" xfId="0" applyBorder="1"/>
    <xf numFmtId="0" fontId="3" fillId="3" borderId="4" xfId="0" applyFont="1" applyFill="1" applyBorder="1" applyAlignment="1">
      <alignment horizontal="center"/>
    </xf>
    <xf numFmtId="188" fontId="0" fillId="2" borderId="5" xfId="0" applyNumberFormat="1" applyFill="1" applyBorder="1" applyAlignment="1" applyProtection="1">
      <alignment horizontal="right"/>
      <protection locked="0"/>
    </xf>
    <xf numFmtId="1" fontId="3" fillId="3" borderId="4" xfId="0" applyNumberFormat="1" applyFont="1" applyFill="1" applyBorder="1" applyAlignment="1">
      <alignment horizontal="right"/>
    </xf>
    <xf numFmtId="0" fontId="0" fillId="4" borderId="1" xfId="0" applyFill="1" applyBorder="1"/>
    <xf numFmtId="0" fontId="0" fillId="2" borderId="1" xfId="0" applyFill="1" applyBorder="1" applyProtection="1">
      <protection locked="0"/>
    </xf>
    <xf numFmtId="188" fontId="0" fillId="3" borderId="0" xfId="0" applyNumberFormat="1" applyFill="1"/>
    <xf numFmtId="1" fontId="0" fillId="3" borderId="0" xfId="0" applyNumberFormat="1" applyFill="1"/>
    <xf numFmtId="1" fontId="0" fillId="3" borderId="1" xfId="0" applyNumberFormat="1" applyFill="1" applyBorder="1"/>
    <xf numFmtId="0" fontId="3" fillId="0" borderId="0" xfId="0" applyFont="1"/>
    <xf numFmtId="188" fontId="0" fillId="0" borderId="0" xfId="0" applyNumberFormat="1" applyFill="1"/>
    <xf numFmtId="188" fontId="0" fillId="3" borderId="0" xfId="0" applyNumberFormat="1" applyFill="1" applyProtection="1">
      <protection locked="0"/>
    </xf>
    <xf numFmtId="0" fontId="6" fillId="0" borderId="0" xfId="1"/>
    <xf numFmtId="0" fontId="6" fillId="0" borderId="0" xfId="1" applyAlignment="1">
      <alignment horizontal="right"/>
    </xf>
    <xf numFmtId="0" fontId="6" fillId="0" borderId="0" xfId="1" applyFill="1"/>
    <xf numFmtId="0" fontId="6" fillId="0" borderId="1" xfId="1" applyFill="1" applyBorder="1"/>
    <xf numFmtId="1" fontId="0" fillId="0" borderId="1" xfId="0" applyNumberFormat="1" applyBorder="1"/>
    <xf numFmtId="0" fontId="6" fillId="0" borderId="0" xfId="1" applyFont="1"/>
    <xf numFmtId="0" fontId="9" fillId="0" borderId="0" xfId="2" applyAlignment="1">
      <alignment horizontal="centerContinuous"/>
    </xf>
    <xf numFmtId="0" fontId="9" fillId="0" borderId="0" xfId="2"/>
    <xf numFmtId="0" fontId="9" fillId="0" borderId="0" xfId="2" applyAlignment="1"/>
    <xf numFmtId="0" fontId="9" fillId="0" borderId="9" xfId="2" applyBorder="1" applyAlignment="1">
      <alignment horizontal="center"/>
    </xf>
    <xf numFmtId="0" fontId="9" fillId="0" borderId="10" xfId="2" applyBorder="1" applyAlignment="1">
      <alignment horizontal="center"/>
    </xf>
    <xf numFmtId="0" fontId="9" fillId="0" borderId="5" xfId="2" applyBorder="1" applyAlignment="1">
      <alignment horizontal="center"/>
    </xf>
    <xf numFmtId="0" fontId="9" fillId="0" borderId="0" xfId="2" applyBorder="1"/>
    <xf numFmtId="0" fontId="9" fillId="0" borderId="0" xfId="2" applyBorder="1" applyAlignme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3" xfId="2" applyBorder="1" applyAlignment="1">
      <alignment horizontal="center"/>
    </xf>
    <xf numFmtId="0" fontId="9" fillId="0" borderId="4" xfId="2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4" borderId="0" xfId="0" applyFill="1"/>
    <xf numFmtId="0" fontId="4" fillId="4" borderId="0" xfId="0" applyFont="1" applyFill="1" applyAlignment="1">
      <alignment horizontal="right"/>
    </xf>
    <xf numFmtId="0" fontId="0" fillId="0" borderId="0" xfId="0" applyFill="1" applyProtection="1">
      <protection locked="0"/>
    </xf>
    <xf numFmtId="0" fontId="5" fillId="0" borderId="0" xfId="0" applyFont="1" applyFill="1" applyProtection="1"/>
    <xf numFmtId="0" fontId="0" fillId="0" borderId="0" xfId="0" applyFill="1" applyProtection="1"/>
    <xf numFmtId="0" fontId="6" fillId="0" borderId="0" xfId="1" applyFont="1" applyFill="1"/>
    <xf numFmtId="0" fontId="6" fillId="0" borderId="1" xfId="1" applyFont="1" applyFill="1" applyBorder="1"/>
    <xf numFmtId="0" fontId="0" fillId="3" borderId="0" xfId="0" applyFill="1"/>
    <xf numFmtId="0" fontId="4" fillId="3" borderId="0" xfId="0" applyFont="1" applyFill="1"/>
    <xf numFmtId="0" fontId="3" fillId="3" borderId="11" xfId="0" applyFont="1" applyFill="1" applyBorder="1"/>
    <xf numFmtId="0" fontId="0" fillId="3" borderId="11" xfId="0" applyFill="1" applyBorder="1"/>
    <xf numFmtId="0" fontId="0" fillId="4" borderId="0" xfId="0" applyFill="1" applyBorder="1"/>
    <xf numFmtId="0" fontId="4" fillId="4" borderId="0" xfId="0" applyFont="1" applyFill="1" applyBorder="1"/>
    <xf numFmtId="0" fontId="13" fillId="0" borderId="12" xfId="0" applyFont="1" applyBorder="1"/>
    <xf numFmtId="0" fontId="3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3" fillId="3" borderId="16" xfId="0" applyFont="1" applyFill="1" applyBorder="1" applyAlignment="1">
      <alignment horizontal="center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8" xfId="0" applyFont="1" applyFill="1" applyBorder="1" applyAlignment="1" applyProtection="1">
      <alignment horizontal="center"/>
      <protection locked="0"/>
    </xf>
    <xf numFmtId="0" fontId="11" fillId="5" borderId="19" xfId="0" applyFont="1" applyFill="1" applyBorder="1" applyAlignment="1" applyProtection="1">
      <alignment horizontal="center"/>
      <protection locked="0"/>
    </xf>
    <xf numFmtId="0" fontId="14" fillId="0" borderId="0" xfId="0" applyFont="1"/>
    <xf numFmtId="189" fontId="1" fillId="5" borderId="20" xfId="0" applyNumberFormat="1" applyFont="1" applyFill="1" applyBorder="1" applyAlignment="1" applyProtection="1">
      <alignment horizontal="center"/>
      <protection locked="0"/>
    </xf>
    <xf numFmtId="189" fontId="1" fillId="5" borderId="21" xfId="0" applyNumberFormat="1" applyFont="1" applyFill="1" applyBorder="1" applyAlignment="1" applyProtection="1">
      <alignment horizontal="center"/>
      <protection locked="0"/>
    </xf>
    <xf numFmtId="189" fontId="1" fillId="5" borderId="22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>
      <alignment horizontal="center"/>
    </xf>
    <xf numFmtId="189" fontId="4" fillId="5" borderId="12" xfId="0" applyNumberFormat="1" applyFont="1" applyFill="1" applyBorder="1" applyAlignment="1">
      <alignment horizontal="center"/>
    </xf>
    <xf numFmtId="0" fontId="15" fillId="5" borderId="13" xfId="0" applyFont="1" applyFill="1" applyBorder="1" applyAlignment="1" applyProtection="1">
      <alignment horizontal="center"/>
      <protection locked="0"/>
    </xf>
    <xf numFmtId="189" fontId="2" fillId="5" borderId="23" xfId="0" applyNumberFormat="1" applyFont="1" applyFill="1" applyBorder="1" applyAlignment="1" applyProtection="1">
      <alignment horizontal="center"/>
      <protection locked="0"/>
    </xf>
    <xf numFmtId="189" fontId="2" fillId="5" borderId="24" xfId="0" applyNumberFormat="1" applyFont="1" applyFill="1" applyBorder="1" applyAlignment="1" applyProtection="1">
      <alignment horizontal="center"/>
      <protection locked="0"/>
    </xf>
    <xf numFmtId="189" fontId="18" fillId="5" borderId="25" xfId="0" applyNumberFormat="1" applyFont="1" applyFill="1" applyBorder="1" applyAlignment="1" applyProtection="1">
      <alignment horizontal="center"/>
      <protection locked="0"/>
    </xf>
    <xf numFmtId="0" fontId="19" fillId="0" borderId="5" xfId="0" applyFont="1" applyBorder="1" applyAlignment="1">
      <alignment horizontal="center" wrapText="1"/>
    </xf>
    <xf numFmtId="0" fontId="0" fillId="0" borderId="26" xfId="0" applyBorder="1"/>
    <xf numFmtId="1" fontId="0" fillId="6" borderId="26" xfId="0" applyNumberFormat="1" applyFill="1" applyBorder="1" applyProtection="1">
      <protection locked="0"/>
    </xf>
    <xf numFmtId="0" fontId="6" fillId="0" borderId="0" xfId="1" applyFont="1" applyBorder="1" applyAlignment="1">
      <alignment horizontal="center"/>
    </xf>
    <xf numFmtId="0" fontId="21" fillId="0" borderId="0" xfId="1" applyFont="1"/>
    <xf numFmtId="0" fontId="23" fillId="0" borderId="0" xfId="1" applyFont="1"/>
    <xf numFmtId="0" fontId="21" fillId="0" borderId="0" xfId="1" applyFont="1" applyAlignment="1">
      <alignment horizontal="centerContinuous"/>
    </xf>
    <xf numFmtId="0" fontId="21" fillId="0" borderId="0" xfId="1" applyFont="1" applyAlignment="1">
      <alignment horizontal="right"/>
    </xf>
    <xf numFmtId="0" fontId="21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24" fillId="0" borderId="0" xfId="0" applyFont="1"/>
    <xf numFmtId="0" fontId="21" fillId="0" borderId="1" xfId="1" applyFont="1" applyBorder="1"/>
    <xf numFmtId="0" fontId="21" fillId="0" borderId="1" xfId="1" applyFont="1" applyBorder="1" applyAlignment="1">
      <alignment horizontal="right"/>
    </xf>
    <xf numFmtId="0" fontId="24" fillId="0" borderId="3" xfId="0" applyFont="1" applyBorder="1"/>
    <xf numFmtId="0" fontId="21" fillId="0" borderId="4" xfId="1" applyFont="1" applyBorder="1" applyAlignment="1">
      <alignment horizontal="centerContinuous"/>
    </xf>
    <xf numFmtId="0" fontId="21" fillId="0" borderId="1" xfId="1" applyFont="1" applyBorder="1" applyAlignment="1">
      <alignment horizontal="centerContinuous"/>
    </xf>
    <xf numFmtId="0" fontId="21" fillId="0" borderId="1" xfId="0" applyFont="1" applyBorder="1" applyAlignment="1">
      <alignment horizontal="centerContinuous"/>
    </xf>
    <xf numFmtId="0" fontId="21" fillId="0" borderId="8" xfId="1" applyFont="1" applyBorder="1" applyAlignment="1">
      <alignment horizontal="centerContinuous"/>
    </xf>
    <xf numFmtId="0" fontId="21" fillId="0" borderId="27" xfId="1" applyFont="1" applyBorder="1" applyAlignment="1">
      <alignment horizontal="centerContinuous"/>
    </xf>
    <xf numFmtId="0" fontId="21" fillId="0" borderId="3" xfId="1" applyFont="1" applyBorder="1"/>
    <xf numFmtId="0" fontId="21" fillId="0" borderId="0" xfId="1" applyFont="1" applyBorder="1"/>
    <xf numFmtId="0" fontId="21" fillId="0" borderId="7" xfId="1" applyFont="1" applyBorder="1" applyAlignment="1">
      <alignment horizontal="center"/>
    </xf>
    <xf numFmtId="0" fontId="21" fillId="0" borderId="0" xfId="0" applyFont="1"/>
    <xf numFmtId="0" fontId="6" fillId="0" borderId="3" xfId="1" applyFont="1" applyBorder="1" applyAlignment="1"/>
    <xf numFmtId="0" fontId="6" fillId="0" borderId="10" xfId="1" applyFont="1" applyBorder="1" applyAlignment="1"/>
    <xf numFmtId="0" fontId="6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" fontId="6" fillId="0" borderId="0" xfId="1" applyNumberFormat="1" applyFont="1" applyAlignment="1">
      <alignment horizontal="left"/>
    </xf>
    <xf numFmtId="2" fontId="6" fillId="0" borderId="0" xfId="1" applyNumberFormat="1" applyFont="1" applyAlignment="1">
      <alignment horizontal="left"/>
    </xf>
    <xf numFmtId="1" fontId="6" fillId="0" borderId="3" xfId="1" applyNumberFormat="1" applyFont="1" applyBorder="1" applyAlignment="1">
      <alignment horizontal="left"/>
    </xf>
    <xf numFmtId="1" fontId="6" fillId="0" borderId="1" xfId="1" applyNumberFormat="1" applyFont="1" applyBorder="1" applyAlignment="1">
      <alignment horizontal="left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Continuous"/>
    </xf>
    <xf numFmtId="190" fontId="21" fillId="0" borderId="0" xfId="1" applyNumberFormat="1" applyFont="1" applyAlignment="1">
      <alignment horizontal="left"/>
    </xf>
    <xf numFmtId="0" fontId="6" fillId="0" borderId="7" xfId="1" applyFont="1" applyBorder="1" applyAlignment="1">
      <alignment horizontal="left"/>
    </xf>
    <xf numFmtId="0" fontId="24" fillId="0" borderId="0" xfId="2" applyFont="1" applyAlignment="1">
      <alignment horizontal="centerContinuous"/>
    </xf>
    <xf numFmtId="1" fontId="3" fillId="7" borderId="0" xfId="0" applyNumberFormat="1" applyFont="1" applyFill="1" applyBorder="1" applyAlignment="1">
      <alignment horizontal="center"/>
    </xf>
    <xf numFmtId="0" fontId="17" fillId="0" borderId="0" xfId="2" applyFont="1" applyAlignment="1">
      <alignment horizontal="centerContinuous"/>
    </xf>
    <xf numFmtId="0" fontId="21" fillId="0" borderId="0" xfId="2" applyFont="1"/>
    <xf numFmtId="0" fontId="6" fillId="0" borderId="0" xfId="2" applyFont="1"/>
    <xf numFmtId="0" fontId="21" fillId="0" borderId="0" xfId="2" applyFont="1" applyAlignment="1"/>
    <xf numFmtId="0" fontId="21" fillId="0" borderId="0" xfId="2" applyFont="1" applyAlignment="1">
      <alignment horizontal="right"/>
    </xf>
    <xf numFmtId="0" fontId="6" fillId="0" borderId="0" xfId="2" applyFont="1" applyAlignment="1"/>
    <xf numFmtId="0" fontId="21" fillId="0" borderId="0" xfId="2" applyFont="1" applyAlignment="1">
      <alignment horizontal="left"/>
    </xf>
    <xf numFmtId="0" fontId="21" fillId="0" borderId="29" xfId="2" applyFont="1" applyBorder="1" applyAlignment="1">
      <alignment horizontal="center"/>
    </xf>
    <xf numFmtId="0" fontId="21" fillId="0" borderId="8" xfId="2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6" fillId="0" borderId="0" xfId="2" applyFont="1" applyAlignment="1">
      <alignment horizontal="centerContinuous"/>
    </xf>
    <xf numFmtId="188" fontId="15" fillId="5" borderId="30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0" fontId="0" fillId="8" borderId="0" xfId="0" applyFill="1" applyProtection="1">
      <protection locked="0"/>
    </xf>
    <xf numFmtId="0" fontId="0" fillId="8" borderId="1" xfId="0" applyFill="1" applyBorder="1" applyAlignment="1" applyProtection="1">
      <alignment horizontal="centerContinuous"/>
      <protection locked="0"/>
    </xf>
    <xf numFmtId="0" fontId="0" fillId="8" borderId="0" xfId="0" applyFill="1" applyBorder="1" applyAlignment="1" applyProtection="1">
      <alignment horizontal="center"/>
      <protection locked="0"/>
    </xf>
    <xf numFmtId="187" fontId="4" fillId="8" borderId="0" xfId="0" applyNumberFormat="1" applyFont="1" applyFill="1" applyBorder="1" applyAlignment="1" applyProtection="1">
      <alignment horizontal="center"/>
      <protection locked="0"/>
    </xf>
    <xf numFmtId="0" fontId="0" fillId="8" borderId="1" xfId="0" applyFill="1" applyBorder="1" applyProtection="1">
      <protection locked="0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188" fontId="15" fillId="4" borderId="30" xfId="0" applyNumberFormat="1" applyFont="1" applyFill="1" applyBorder="1" applyAlignment="1" applyProtection="1">
      <alignment horizontal="center"/>
      <protection locked="0"/>
    </xf>
    <xf numFmtId="189" fontId="4" fillId="9" borderId="31" xfId="0" applyNumberFormat="1" applyFont="1" applyFill="1" applyBorder="1" applyAlignment="1">
      <alignment horizontal="center"/>
    </xf>
    <xf numFmtId="188" fontId="0" fillId="9" borderId="32" xfId="0" applyNumberFormat="1" applyFill="1" applyBorder="1" applyAlignment="1" applyProtection="1">
      <alignment horizontal="center"/>
      <protection locked="0"/>
    </xf>
    <xf numFmtId="188" fontId="0" fillId="6" borderId="2" xfId="0" applyNumberFormat="1" applyFill="1" applyBorder="1" applyProtection="1">
      <protection locked="0"/>
    </xf>
    <xf numFmtId="0" fontId="4" fillId="4" borderId="0" xfId="0" applyFont="1" applyFill="1"/>
    <xf numFmtId="0" fontId="0" fillId="4" borderId="27" xfId="0" applyFill="1" applyBorder="1"/>
    <xf numFmtId="0" fontId="7" fillId="4" borderId="27" xfId="1" applyFont="1" applyFill="1" applyBorder="1"/>
    <xf numFmtId="1" fontId="0" fillId="4" borderId="0" xfId="0" applyNumberFormat="1" applyFill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9" borderId="0" xfId="0" applyFill="1"/>
    <xf numFmtId="0" fontId="4" fillId="9" borderId="0" xfId="0" applyFont="1" applyFill="1"/>
    <xf numFmtId="0" fontId="29" fillId="9" borderId="0" xfId="0" applyFont="1" applyFill="1"/>
    <xf numFmtId="0" fontId="3" fillId="4" borderId="11" xfId="0" applyFont="1" applyFill="1" applyBorder="1"/>
    <xf numFmtId="0" fontId="0" fillId="4" borderId="11" xfId="0" applyFill="1" applyBorder="1"/>
    <xf numFmtId="0" fontId="0" fillId="9" borderId="11" xfId="0" applyFill="1" applyBorder="1"/>
    <xf numFmtId="1" fontId="0" fillId="6" borderId="26" xfId="0" applyNumberFormat="1" applyFill="1" applyBorder="1"/>
    <xf numFmtId="0" fontId="20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wrapText="1"/>
    </xf>
    <xf numFmtId="0" fontId="20" fillId="0" borderId="29" xfId="0" applyFont="1" applyBorder="1" applyAlignment="1">
      <alignment horizontal="center" wrapText="1"/>
    </xf>
    <xf numFmtId="0" fontId="19" fillId="0" borderId="29" xfId="0" applyFont="1" applyBorder="1" applyAlignment="1">
      <alignment wrapText="1"/>
    </xf>
    <xf numFmtId="0" fontId="6" fillId="0" borderId="26" xfId="1" applyFill="1" applyBorder="1" applyProtection="1"/>
    <xf numFmtId="0" fontId="6" fillId="4" borderId="29" xfId="1" applyFill="1" applyBorder="1" applyProtection="1">
      <protection locked="0"/>
    </xf>
    <xf numFmtId="0" fontId="21" fillId="0" borderId="0" xfId="1" applyFont="1" applyProtection="1"/>
    <xf numFmtId="0" fontId="23" fillId="0" borderId="0" xfId="1" applyFont="1" applyAlignment="1">
      <alignment horizontal="left"/>
    </xf>
    <xf numFmtId="0" fontId="9" fillId="0" borderId="0" xfId="2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6" fillId="0" borderId="1" xfId="2" applyFont="1" applyBorder="1" applyAlignment="1"/>
    <xf numFmtId="0" fontId="6" fillId="0" borderId="1" xfId="1" applyFill="1" applyBorder="1" applyProtection="1"/>
    <xf numFmtId="0" fontId="6" fillId="0" borderId="0" xfId="2" applyFont="1" applyAlignment="1">
      <alignment horizontal="left"/>
    </xf>
    <xf numFmtId="0" fontId="9" fillId="0" borderId="7" xfId="2" applyBorder="1"/>
    <xf numFmtId="0" fontId="6" fillId="0" borderId="0" xfId="0" applyFont="1" applyAlignment="1">
      <alignment horizontal="left"/>
    </xf>
    <xf numFmtId="0" fontId="30" fillId="0" borderId="0" xfId="1" applyFont="1" applyAlignment="1"/>
    <xf numFmtId="0" fontId="32" fillId="0" borderId="0" xfId="0" applyFont="1" applyAlignment="1">
      <alignment horizontal="right"/>
    </xf>
    <xf numFmtId="0" fontId="32" fillId="0" borderId="1" xfId="0" applyFont="1" applyBorder="1" applyAlignment="1">
      <alignment horizontal="right"/>
    </xf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0" fontId="6" fillId="0" borderId="0" xfId="1" applyFill="1" applyBorder="1"/>
    <xf numFmtId="0" fontId="6" fillId="0" borderId="0" xfId="1" applyFont="1" applyFill="1" applyBorder="1" applyAlignment="1">
      <alignment horizontal="centerContinuous"/>
    </xf>
    <xf numFmtId="0" fontId="6" fillId="0" borderId="0" xfId="1" applyFill="1" applyBorder="1" applyAlignment="1">
      <alignment horizontal="centerContinuous"/>
    </xf>
    <xf numFmtId="0" fontId="6" fillId="0" borderId="0" xfId="1" applyFill="1" applyBorder="1" applyAlignment="1">
      <alignment horizontal="left"/>
    </xf>
    <xf numFmtId="0" fontId="6" fillId="0" borderId="0" xfId="1" applyBorder="1" applyAlignment="1">
      <alignment horizontal="right"/>
    </xf>
    <xf numFmtId="0" fontId="0" fillId="4" borderId="29" xfId="0" applyFill="1" applyBorder="1" applyAlignment="1" applyProtection="1">
      <alignment horizontal="left"/>
      <protection locked="0"/>
    </xf>
    <xf numFmtId="0" fontId="8" fillId="4" borderId="8" xfId="1" applyFont="1" applyFill="1" applyBorder="1" applyProtection="1">
      <protection locked="0"/>
    </xf>
    <xf numFmtId="0" fontId="7" fillId="4" borderId="8" xfId="1" applyFont="1" applyFill="1" applyBorder="1" applyProtection="1">
      <protection locked="0"/>
    </xf>
    <xf numFmtId="0" fontId="6" fillId="4" borderId="27" xfId="1" applyFill="1" applyBorder="1"/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6" fillId="5" borderId="33" xfId="0" applyFont="1" applyFill="1" applyBorder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30" xfId="0" applyFont="1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0" fontId="11" fillId="5" borderId="41" xfId="0" applyFont="1" applyFill="1" applyBorder="1" applyAlignment="1" applyProtection="1">
      <alignment horizontal="center" vertical="center"/>
      <protection locked="0"/>
    </xf>
    <xf numFmtId="0" fontId="11" fillId="5" borderId="42" xfId="0" applyFont="1" applyFill="1" applyBorder="1" applyAlignment="1" applyProtection="1">
      <alignment horizontal="center" vertical="center"/>
      <protection locked="0"/>
    </xf>
    <xf numFmtId="0" fontId="11" fillId="5" borderId="43" xfId="0" applyFont="1" applyFill="1" applyBorder="1" applyAlignment="1" applyProtection="1">
      <alignment horizontal="center" vertical="center"/>
      <protection locked="0"/>
    </xf>
    <xf numFmtId="0" fontId="11" fillId="5" borderId="23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1" fillId="5" borderId="44" xfId="0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33" fillId="0" borderId="1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27" xfId="1" applyFont="1" applyBorder="1" applyAlignment="1">
      <alignment horizontal="center"/>
    </xf>
    <xf numFmtId="1" fontId="6" fillId="0" borderId="11" xfId="1" applyNumberFormat="1" applyFont="1" applyBorder="1" applyAlignment="1">
      <alignment horizontal="center"/>
    </xf>
    <xf numFmtId="1" fontId="6" fillId="0" borderId="3" xfId="1" applyNumberFormat="1" applyFont="1" applyBorder="1" applyAlignment="1">
      <alignment horizontal="center"/>
    </xf>
    <xf numFmtId="1" fontId="6" fillId="0" borderId="7" xfId="1" applyNumberFormat="1" applyFont="1" applyBorder="1" applyAlignment="1">
      <alignment horizontal="center"/>
    </xf>
    <xf numFmtId="1" fontId="6" fillId="0" borderId="4" xfId="1" applyNumberFormat="1" applyFont="1" applyBorder="1" applyAlignment="1">
      <alignment horizontal="center"/>
    </xf>
    <xf numFmtId="1" fontId="6" fillId="0" borderId="8" xfId="1" applyNumberFormat="1" applyFont="1" applyBorder="1" applyAlignment="1">
      <alignment horizontal="center"/>
    </xf>
    <xf numFmtId="1" fontId="6" fillId="0" borderId="27" xfId="1" applyNumberFormat="1" applyFont="1" applyBorder="1" applyAlignment="1">
      <alignment horizontal="center"/>
    </xf>
    <xf numFmtId="0" fontId="6" fillId="0" borderId="11" xfId="1" applyFont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6" fillId="0" borderId="0" xfId="1" applyFont="1" applyAlignment="1" applyProtection="1">
      <alignment horizontal="left"/>
    </xf>
    <xf numFmtId="0" fontId="21" fillId="0" borderId="0" xfId="1" applyFont="1" applyAlignment="1">
      <alignment horizontal="left"/>
    </xf>
    <xf numFmtId="1" fontId="6" fillId="0" borderId="28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4" fillId="0" borderId="45" xfId="0" applyFont="1" applyBorder="1" applyAlignment="1">
      <alignment horizontal="center"/>
    </xf>
    <xf numFmtId="0" fontId="6" fillId="0" borderId="0" xfId="1" applyFont="1" applyAlignment="1">
      <alignment horizontal="right"/>
    </xf>
    <xf numFmtId="0" fontId="6" fillId="0" borderId="28" xfId="1" applyFont="1" applyBorder="1" applyAlignment="1">
      <alignment horizontal="center"/>
    </xf>
    <xf numFmtId="0" fontId="6" fillId="0" borderId="4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21" fillId="0" borderId="1" xfId="1" applyFont="1" applyBorder="1" applyAlignment="1">
      <alignment horizontal="left"/>
    </xf>
    <xf numFmtId="0" fontId="21" fillId="0" borderId="0" xfId="0" applyFont="1" applyAlignment="1">
      <alignment horizontal="left"/>
    </xf>
    <xf numFmtId="0" fontId="6" fillId="0" borderId="28" xfId="1" applyFont="1" applyBorder="1" applyAlignment="1">
      <alignment horizontal="right"/>
    </xf>
    <xf numFmtId="0" fontId="6" fillId="0" borderId="45" xfId="1" applyFont="1" applyBorder="1" applyAlignment="1">
      <alignment horizontal="right"/>
    </xf>
    <xf numFmtId="0" fontId="9" fillId="0" borderId="7" xfId="2" applyBorder="1" applyAlignment="1">
      <alignment horizontal="right"/>
    </xf>
    <xf numFmtId="0" fontId="9" fillId="0" borderId="1" xfId="2" applyBorder="1" applyAlignment="1">
      <alignment horizontal="right"/>
    </xf>
    <xf numFmtId="0" fontId="9" fillId="0" borderId="45" xfId="2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11" xfId="2" applyBorder="1" applyAlignment="1">
      <alignment horizontal="right"/>
    </xf>
    <xf numFmtId="0" fontId="9" fillId="0" borderId="0" xfId="2" applyBorder="1" applyAlignment="1">
      <alignment horizontal="right"/>
    </xf>
    <xf numFmtId="0" fontId="21" fillId="0" borderId="0" xfId="2" applyFont="1" applyAlignment="1">
      <alignment horizontal="center"/>
    </xf>
    <xf numFmtId="0" fontId="23" fillId="0" borderId="0" xfId="2" applyFont="1" applyAlignment="1">
      <alignment horizontal="right"/>
    </xf>
    <xf numFmtId="0" fontId="21" fillId="0" borderId="8" xfId="2" applyFont="1" applyBorder="1" applyAlignment="1">
      <alignment horizontal="center"/>
    </xf>
    <xf numFmtId="0" fontId="21" fillId="0" borderId="26" xfId="2" applyFont="1" applyBorder="1" applyAlignment="1">
      <alignment horizontal="center"/>
    </xf>
    <xf numFmtId="0" fontId="21" fillId="0" borderId="27" xfId="2" applyFont="1" applyBorder="1" applyAlignment="1">
      <alignment horizontal="center"/>
    </xf>
    <xf numFmtId="0" fontId="9" fillId="0" borderId="28" xfId="2" applyBorder="1" applyAlignment="1">
      <alignment horizontal="right"/>
    </xf>
    <xf numFmtId="0" fontId="9" fillId="0" borderId="45" xfId="2" applyBorder="1" applyAlignment="1">
      <alignment horizontal="right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_มรส_08" xfId="1" xr:uid="{00000000-0005-0000-0000-000001000000}"/>
    <cellStyle name="Normal_มรส_09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69293068713983"/>
          <c:y val="0.29894257125953633"/>
          <c:w val="0.68302980383307843"/>
          <c:h val="0.3201066471009194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0000" mc:Ignorable="a14" a14:legacySpreadsheetColorIndex="10"/>
              </a:bgClr>
            </a:pattFill>
            <a:ln w="25400">
              <a:noFill/>
            </a:ln>
          </c:spPr>
          <c:invertIfNegative val="0"/>
          <c:cat>
            <c:numRef>
              <c:f>Chart!$A$25:$A$125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Chart!$C$25:$C$125</c:f>
              <c:numCache>
                <c:formatCode>General</c:formatCode>
                <c:ptCount val="101"/>
                <c:pt idx="0">
                  <c:v>101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101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101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101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5-433F-A833-C3FC695DCC20}"/>
            </c:ext>
          </c:extLst>
        </c:ser>
        <c:ser>
          <c:idx val="0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Chart!$A$25:$A$125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Chart!$B$25:$B$125</c:f>
              <c:numCache>
                <c:formatCode>General</c:formatCode>
                <c:ptCount val="101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5-433F-A833-C3FC695DC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50496"/>
        <c:axId val="55852416"/>
      </c:barChart>
      <c:catAx>
        <c:axId val="558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คะแนน</a:t>
                </a:r>
              </a:p>
            </c:rich>
          </c:tx>
          <c:layout>
            <c:manualLayout>
              <c:xMode val="edge"/>
              <c:yMode val="edge"/>
              <c:x val="0.46563833272594085"/>
              <c:y val="0.806880389951256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5852416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5585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จำนวน</a:t>
                </a:r>
              </a:p>
            </c:rich>
          </c:tx>
          <c:layout>
            <c:manualLayout>
              <c:xMode val="edge"/>
              <c:yMode val="edge"/>
              <c:x val="2.8050490883590462E-2"/>
              <c:y val="0.38888993042536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5585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12700</xdr:colOff>
          <xdr:row>6</xdr:row>
          <xdr:rowOff>266700</xdr:rowOff>
        </xdr:from>
        <xdr:to>
          <xdr:col>13</xdr:col>
          <xdr:colOff>0</xdr:colOff>
          <xdr:row>8</xdr:row>
          <xdr:rowOff>228600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th-TH" sz="1400" b="0" i="0" u="none" strike="noStrike" baseline="0">
                  <a:solidFill>
                    <a:srgbClr val="000000"/>
                  </a:solidFill>
                  <a:latin typeface="BrowalliaUPC"/>
                  <a:cs typeface="BrowalliaUPC"/>
                </a:rPr>
                <a:t>แนะนำช่องว่างของคะแนน</a:t>
              </a:r>
            </a:p>
            <a:p>
              <a:pPr algn="ctr" rtl="0">
                <a:defRPr sz="1000"/>
              </a:pPr>
              <a:r>
                <a:rPr lang="th-TH" sz="1400" b="0" i="0" u="none" strike="noStrike" baseline="0">
                  <a:solidFill>
                    <a:srgbClr val="000000"/>
                  </a:solidFill>
                  <a:latin typeface="BrowalliaUPC"/>
                  <a:cs typeface="BrowalliaUPC"/>
                </a:rPr>
                <a:t>เพื่อเป็นข้อมูลประกอบการตัดเกรด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182880</xdr:colOff>
      <xdr:row>2</xdr:row>
      <xdr:rowOff>160020</xdr:rowOff>
    </xdr:from>
    <xdr:to>
      <xdr:col>33</xdr:col>
      <xdr:colOff>304800</xdr:colOff>
      <xdr:row>2</xdr:row>
      <xdr:rowOff>160020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00000000-0008-0000-0200-000005080000}"/>
            </a:ext>
          </a:extLst>
        </xdr:cNvPr>
        <xdr:cNvSpPr>
          <a:spLocks noChangeShapeType="1"/>
        </xdr:cNvSpPr>
      </xdr:nvSpPr>
      <xdr:spPr bwMode="auto">
        <a:xfrm>
          <a:off x="8275320" y="731520"/>
          <a:ext cx="1219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304800</xdr:colOff>
      <xdr:row>2</xdr:row>
      <xdr:rowOff>160020</xdr:rowOff>
    </xdr:from>
    <xdr:to>
      <xdr:col>33</xdr:col>
      <xdr:colOff>304800</xdr:colOff>
      <xdr:row>3</xdr:row>
      <xdr:rowOff>220980</xdr:rowOff>
    </xdr:to>
    <xdr:sp macro="" textlink="">
      <xdr:nvSpPr>
        <xdr:cNvPr id="2054" name="Line 2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>
          <a:spLocks noChangeShapeType="1"/>
        </xdr:cNvSpPr>
      </xdr:nvSpPr>
      <xdr:spPr bwMode="auto">
        <a:xfrm>
          <a:off x="8397240" y="731520"/>
          <a:ext cx="0" cy="3124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38100</xdr:colOff>
          <xdr:row>0</xdr:row>
          <xdr:rowOff>50800</xdr:rowOff>
        </xdr:from>
        <xdr:to>
          <xdr:col>10</xdr:col>
          <xdr:colOff>0</xdr:colOff>
          <xdr:row>1</xdr:row>
          <xdr:rowOff>203200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th-TH" sz="1400" b="0" i="0" u="none" strike="noStrike" baseline="0">
                  <a:solidFill>
                    <a:srgbClr val="000000"/>
                  </a:solidFill>
                  <a:latin typeface="BrowalliaUPC"/>
                  <a:cs typeface="BrowalliaUPC"/>
                </a:rPr>
                <a:t>ซ่อนข้อมูล</a:t>
              </a:r>
            </a:p>
            <a:p>
              <a:pPr algn="ctr" rtl="0">
                <a:defRPr sz="1000"/>
              </a:pPr>
              <a:r>
                <a:rPr lang="th-TH" sz="1400" b="0" i="0" u="none" strike="noStrike" baseline="0">
                  <a:solidFill>
                    <a:srgbClr val="000000"/>
                  </a:solidFill>
                  <a:latin typeface="BrowalliaUPC"/>
                  <a:cs typeface="BrowalliaUPC"/>
                </a:rPr>
                <a:t>หรือช่องว่าง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63500</xdr:colOff>
          <xdr:row>0</xdr:row>
          <xdr:rowOff>50800</xdr:rowOff>
        </xdr:from>
        <xdr:to>
          <xdr:col>12</xdr:col>
          <xdr:colOff>304800</xdr:colOff>
          <xdr:row>1</xdr:row>
          <xdr:rowOff>203200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th-TH" sz="1400" b="0" i="0" u="none" strike="noStrike" baseline="0">
                  <a:solidFill>
                    <a:srgbClr val="000000"/>
                  </a:solidFill>
                  <a:latin typeface="BrowalliaUPC"/>
                  <a:cs typeface="BrowalliaUPC"/>
                </a:rPr>
                <a:t>แสดงข้อมูลทั้งหมด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434340</xdr:colOff>
      <xdr:row>8</xdr:row>
      <xdr:rowOff>243840</xdr:rowOff>
    </xdr:from>
    <xdr:to>
      <xdr:col>2</xdr:col>
      <xdr:colOff>7620</xdr:colOff>
      <xdr:row>8</xdr:row>
      <xdr:rowOff>243840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00000000-0008-0000-0300-0000520C0000}"/>
            </a:ext>
          </a:extLst>
        </xdr:cNvPr>
        <xdr:cNvSpPr>
          <a:spLocks noChangeShapeType="1"/>
        </xdr:cNvSpPr>
      </xdr:nvSpPr>
      <xdr:spPr bwMode="auto">
        <a:xfrm>
          <a:off x="434340" y="2491740"/>
          <a:ext cx="7391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8</xdr:row>
      <xdr:rowOff>243840</xdr:rowOff>
    </xdr:from>
    <xdr:to>
      <xdr:col>8</xdr:col>
      <xdr:colOff>7620</xdr:colOff>
      <xdr:row>8</xdr:row>
      <xdr:rowOff>243840</xdr:rowOff>
    </xdr:to>
    <xdr:sp macro="" textlink="">
      <xdr:nvSpPr>
        <xdr:cNvPr id="3155" name="Line 2">
          <a:extLst>
            <a:ext uri="{FF2B5EF4-FFF2-40B4-BE49-F238E27FC236}">
              <a16:creationId xmlns:a16="http://schemas.microsoft.com/office/drawing/2014/main" id="{00000000-0008-0000-0300-0000530C0000}"/>
            </a:ext>
          </a:extLst>
        </xdr:cNvPr>
        <xdr:cNvSpPr>
          <a:spLocks noChangeShapeType="1"/>
        </xdr:cNvSpPr>
      </xdr:nvSpPr>
      <xdr:spPr bwMode="auto">
        <a:xfrm>
          <a:off x="1546860" y="2491740"/>
          <a:ext cx="22707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7620</xdr:colOff>
      <xdr:row>8</xdr:row>
      <xdr:rowOff>243840</xdr:rowOff>
    </xdr:from>
    <xdr:to>
      <xdr:col>11</xdr:col>
      <xdr:colOff>7620</xdr:colOff>
      <xdr:row>8</xdr:row>
      <xdr:rowOff>243840</xdr:rowOff>
    </xdr:to>
    <xdr:sp macro="" textlink="">
      <xdr:nvSpPr>
        <xdr:cNvPr id="3156" name="Line 3">
          <a:extLst>
            <a:ext uri="{FF2B5EF4-FFF2-40B4-BE49-F238E27FC236}">
              <a16:creationId xmlns:a16="http://schemas.microsoft.com/office/drawing/2014/main" id="{00000000-0008-0000-0300-0000540C0000}"/>
            </a:ext>
          </a:extLst>
        </xdr:cNvPr>
        <xdr:cNvSpPr>
          <a:spLocks noChangeShapeType="1"/>
        </xdr:cNvSpPr>
      </xdr:nvSpPr>
      <xdr:spPr bwMode="auto">
        <a:xfrm>
          <a:off x="4655820" y="2491740"/>
          <a:ext cx="4495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304800</xdr:colOff>
      <xdr:row>9</xdr:row>
      <xdr:rowOff>243840</xdr:rowOff>
    </xdr:from>
    <xdr:to>
      <xdr:col>4</xdr:col>
      <xdr:colOff>495300</xdr:colOff>
      <xdr:row>9</xdr:row>
      <xdr:rowOff>243840</xdr:rowOff>
    </xdr:to>
    <xdr:sp macro="" textlink="">
      <xdr:nvSpPr>
        <xdr:cNvPr id="3157" name="Line 4">
          <a:extLst>
            <a:ext uri="{FF2B5EF4-FFF2-40B4-BE49-F238E27FC236}">
              <a16:creationId xmlns:a16="http://schemas.microsoft.com/office/drawing/2014/main" id="{00000000-0008-0000-0300-0000550C0000}"/>
            </a:ext>
          </a:extLst>
        </xdr:cNvPr>
        <xdr:cNvSpPr>
          <a:spLocks noChangeShapeType="1"/>
        </xdr:cNvSpPr>
      </xdr:nvSpPr>
      <xdr:spPr bwMode="auto">
        <a:xfrm>
          <a:off x="304800" y="2804160"/>
          <a:ext cx="20269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243840</xdr:rowOff>
    </xdr:from>
    <xdr:to>
      <xdr:col>10</xdr:col>
      <xdr:colOff>15240</xdr:colOff>
      <xdr:row>9</xdr:row>
      <xdr:rowOff>243840</xdr:rowOff>
    </xdr:to>
    <xdr:sp macro="" textlink="">
      <xdr:nvSpPr>
        <xdr:cNvPr id="3158" name="Line 5">
          <a:extLst>
            <a:ext uri="{FF2B5EF4-FFF2-40B4-BE49-F238E27FC236}">
              <a16:creationId xmlns:a16="http://schemas.microsoft.com/office/drawing/2014/main" id="{00000000-0008-0000-0300-0000560C0000}"/>
            </a:ext>
          </a:extLst>
        </xdr:cNvPr>
        <xdr:cNvSpPr>
          <a:spLocks noChangeShapeType="1"/>
        </xdr:cNvSpPr>
      </xdr:nvSpPr>
      <xdr:spPr bwMode="auto">
        <a:xfrm flipV="1">
          <a:off x="2979420" y="2804160"/>
          <a:ext cx="17602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</xdr:colOff>
      <xdr:row>10</xdr:row>
      <xdr:rowOff>243840</xdr:rowOff>
    </xdr:from>
    <xdr:to>
      <xdr:col>6</xdr:col>
      <xdr:colOff>7620</xdr:colOff>
      <xdr:row>10</xdr:row>
      <xdr:rowOff>243840</xdr:rowOff>
    </xdr:to>
    <xdr:sp macro="" textlink="">
      <xdr:nvSpPr>
        <xdr:cNvPr id="3159" name="Line 6">
          <a:extLst>
            <a:ext uri="{FF2B5EF4-FFF2-40B4-BE49-F238E27FC236}">
              <a16:creationId xmlns:a16="http://schemas.microsoft.com/office/drawing/2014/main" id="{00000000-0008-0000-0300-0000570C0000}"/>
            </a:ext>
          </a:extLst>
        </xdr:cNvPr>
        <xdr:cNvSpPr>
          <a:spLocks noChangeShapeType="1"/>
        </xdr:cNvSpPr>
      </xdr:nvSpPr>
      <xdr:spPr bwMode="auto">
        <a:xfrm>
          <a:off x="2407920" y="3116580"/>
          <a:ext cx="5029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129540</xdr:colOff>
      <xdr:row>10</xdr:row>
      <xdr:rowOff>243840</xdr:rowOff>
    </xdr:from>
    <xdr:to>
      <xdr:col>11</xdr:col>
      <xdr:colOff>7620</xdr:colOff>
      <xdr:row>10</xdr:row>
      <xdr:rowOff>243840</xdr:rowOff>
    </xdr:to>
    <xdr:sp macro="" textlink="">
      <xdr:nvSpPr>
        <xdr:cNvPr id="3160" name="Line 16">
          <a:extLst>
            <a:ext uri="{FF2B5EF4-FFF2-40B4-BE49-F238E27FC236}">
              <a16:creationId xmlns:a16="http://schemas.microsoft.com/office/drawing/2014/main" id="{00000000-0008-0000-0300-0000580C0000}"/>
            </a:ext>
          </a:extLst>
        </xdr:cNvPr>
        <xdr:cNvSpPr>
          <a:spLocks noChangeShapeType="1"/>
        </xdr:cNvSpPr>
      </xdr:nvSpPr>
      <xdr:spPr bwMode="auto">
        <a:xfrm>
          <a:off x="4282440" y="3116580"/>
          <a:ext cx="822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441960</xdr:colOff>
      <xdr:row>7</xdr:row>
      <xdr:rowOff>236220</xdr:rowOff>
    </xdr:from>
    <xdr:to>
      <xdr:col>5</xdr:col>
      <xdr:colOff>434340</xdr:colOff>
      <xdr:row>7</xdr:row>
      <xdr:rowOff>236220</xdr:rowOff>
    </xdr:to>
    <xdr:sp macro="" textlink="">
      <xdr:nvSpPr>
        <xdr:cNvPr id="3161" name="Line 20">
          <a:extLst>
            <a:ext uri="{FF2B5EF4-FFF2-40B4-BE49-F238E27FC236}">
              <a16:creationId xmlns:a16="http://schemas.microsoft.com/office/drawing/2014/main" id="{00000000-0008-0000-0300-0000590C0000}"/>
            </a:ext>
          </a:extLst>
        </xdr:cNvPr>
        <xdr:cNvSpPr>
          <a:spLocks noChangeShapeType="1"/>
        </xdr:cNvSpPr>
      </xdr:nvSpPr>
      <xdr:spPr bwMode="auto">
        <a:xfrm>
          <a:off x="2278380" y="2171700"/>
          <a:ext cx="5486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</xdr:colOff>
      <xdr:row>11</xdr:row>
      <xdr:rowOff>243840</xdr:rowOff>
    </xdr:from>
    <xdr:to>
      <xdr:col>6</xdr:col>
      <xdr:colOff>7620</xdr:colOff>
      <xdr:row>11</xdr:row>
      <xdr:rowOff>243840</xdr:rowOff>
    </xdr:to>
    <xdr:sp macro="" textlink="">
      <xdr:nvSpPr>
        <xdr:cNvPr id="3164" name="Line 24">
          <a:extLst>
            <a:ext uri="{FF2B5EF4-FFF2-40B4-BE49-F238E27FC236}">
              <a16:creationId xmlns:a16="http://schemas.microsoft.com/office/drawing/2014/main" id="{00000000-0008-0000-0300-00005C0C0000}"/>
            </a:ext>
          </a:extLst>
        </xdr:cNvPr>
        <xdr:cNvSpPr>
          <a:spLocks noChangeShapeType="1"/>
        </xdr:cNvSpPr>
      </xdr:nvSpPr>
      <xdr:spPr bwMode="auto">
        <a:xfrm>
          <a:off x="2407920" y="3429000"/>
          <a:ext cx="5029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</xdr:colOff>
      <xdr:row>12</xdr:row>
      <xdr:rowOff>243840</xdr:rowOff>
    </xdr:from>
    <xdr:to>
      <xdr:col>6</xdr:col>
      <xdr:colOff>7620</xdr:colOff>
      <xdr:row>12</xdr:row>
      <xdr:rowOff>243840</xdr:rowOff>
    </xdr:to>
    <xdr:sp macro="" textlink="">
      <xdr:nvSpPr>
        <xdr:cNvPr id="3165" name="Line 25">
          <a:extLst>
            <a:ext uri="{FF2B5EF4-FFF2-40B4-BE49-F238E27FC236}">
              <a16:creationId xmlns:a16="http://schemas.microsoft.com/office/drawing/2014/main" id="{00000000-0008-0000-0300-00005D0C0000}"/>
            </a:ext>
          </a:extLst>
        </xdr:cNvPr>
        <xdr:cNvSpPr>
          <a:spLocks noChangeShapeType="1"/>
        </xdr:cNvSpPr>
      </xdr:nvSpPr>
      <xdr:spPr bwMode="auto">
        <a:xfrm>
          <a:off x="2407920" y="3741420"/>
          <a:ext cx="5029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</xdr:colOff>
      <xdr:row>13</xdr:row>
      <xdr:rowOff>243840</xdr:rowOff>
    </xdr:from>
    <xdr:to>
      <xdr:col>6</xdr:col>
      <xdr:colOff>7620</xdr:colOff>
      <xdr:row>13</xdr:row>
      <xdr:rowOff>243840</xdr:rowOff>
    </xdr:to>
    <xdr:sp macro="" textlink="">
      <xdr:nvSpPr>
        <xdr:cNvPr id="3166" name="Line 26">
          <a:extLst>
            <a:ext uri="{FF2B5EF4-FFF2-40B4-BE49-F238E27FC236}">
              <a16:creationId xmlns:a16="http://schemas.microsoft.com/office/drawing/2014/main" id="{00000000-0008-0000-0300-00005E0C0000}"/>
            </a:ext>
          </a:extLst>
        </xdr:cNvPr>
        <xdr:cNvSpPr>
          <a:spLocks noChangeShapeType="1"/>
        </xdr:cNvSpPr>
      </xdr:nvSpPr>
      <xdr:spPr bwMode="auto">
        <a:xfrm>
          <a:off x="2407920" y="4053840"/>
          <a:ext cx="5029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15240</xdr:colOff>
      <xdr:row>14</xdr:row>
      <xdr:rowOff>243840</xdr:rowOff>
    </xdr:from>
    <xdr:to>
      <xdr:col>6</xdr:col>
      <xdr:colOff>7620</xdr:colOff>
      <xdr:row>14</xdr:row>
      <xdr:rowOff>243840</xdr:rowOff>
    </xdr:to>
    <xdr:sp macro="" textlink="">
      <xdr:nvSpPr>
        <xdr:cNvPr id="3167" name="Line 27">
          <a:extLst>
            <a:ext uri="{FF2B5EF4-FFF2-40B4-BE49-F238E27FC236}">
              <a16:creationId xmlns:a16="http://schemas.microsoft.com/office/drawing/2014/main" id="{00000000-0008-0000-0300-00005F0C0000}"/>
            </a:ext>
          </a:extLst>
        </xdr:cNvPr>
        <xdr:cNvSpPr>
          <a:spLocks noChangeShapeType="1"/>
        </xdr:cNvSpPr>
      </xdr:nvSpPr>
      <xdr:spPr bwMode="auto">
        <a:xfrm>
          <a:off x="2407920" y="4366260"/>
          <a:ext cx="5029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426720</xdr:colOff>
      <xdr:row>27</xdr:row>
      <xdr:rowOff>243840</xdr:rowOff>
    </xdr:from>
    <xdr:to>
      <xdr:col>9</xdr:col>
      <xdr:colOff>548640</xdr:colOff>
      <xdr:row>27</xdr:row>
      <xdr:rowOff>243840</xdr:rowOff>
    </xdr:to>
    <xdr:sp macro="" textlink="">
      <xdr:nvSpPr>
        <xdr:cNvPr id="3168" name="Line 28">
          <a:extLst>
            <a:ext uri="{FF2B5EF4-FFF2-40B4-BE49-F238E27FC236}">
              <a16:creationId xmlns:a16="http://schemas.microsoft.com/office/drawing/2014/main" id="{00000000-0008-0000-0300-0000600C0000}"/>
            </a:ext>
          </a:extLst>
        </xdr:cNvPr>
        <xdr:cNvSpPr>
          <a:spLocks noChangeShapeType="1"/>
        </xdr:cNvSpPr>
      </xdr:nvSpPr>
      <xdr:spPr bwMode="auto">
        <a:xfrm>
          <a:off x="2819400" y="8199120"/>
          <a:ext cx="1828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426720</xdr:colOff>
      <xdr:row>30</xdr:row>
      <xdr:rowOff>243840</xdr:rowOff>
    </xdr:from>
    <xdr:to>
      <xdr:col>9</xdr:col>
      <xdr:colOff>548640</xdr:colOff>
      <xdr:row>30</xdr:row>
      <xdr:rowOff>243840</xdr:rowOff>
    </xdr:to>
    <xdr:sp macro="" textlink="">
      <xdr:nvSpPr>
        <xdr:cNvPr id="3169" name="Line 29">
          <a:extLst>
            <a:ext uri="{FF2B5EF4-FFF2-40B4-BE49-F238E27FC236}">
              <a16:creationId xmlns:a16="http://schemas.microsoft.com/office/drawing/2014/main" id="{00000000-0008-0000-0300-0000610C0000}"/>
            </a:ext>
          </a:extLst>
        </xdr:cNvPr>
        <xdr:cNvSpPr>
          <a:spLocks noChangeShapeType="1"/>
        </xdr:cNvSpPr>
      </xdr:nvSpPr>
      <xdr:spPr bwMode="auto">
        <a:xfrm>
          <a:off x="2819400" y="9136380"/>
          <a:ext cx="1828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426720</xdr:colOff>
      <xdr:row>31</xdr:row>
      <xdr:rowOff>243840</xdr:rowOff>
    </xdr:from>
    <xdr:to>
      <xdr:col>9</xdr:col>
      <xdr:colOff>548640</xdr:colOff>
      <xdr:row>31</xdr:row>
      <xdr:rowOff>243840</xdr:rowOff>
    </xdr:to>
    <xdr:sp macro="" textlink="">
      <xdr:nvSpPr>
        <xdr:cNvPr id="3170" name="Line 30">
          <a:extLst>
            <a:ext uri="{FF2B5EF4-FFF2-40B4-BE49-F238E27FC236}">
              <a16:creationId xmlns:a16="http://schemas.microsoft.com/office/drawing/2014/main" id="{00000000-0008-0000-0300-0000620C0000}"/>
            </a:ext>
          </a:extLst>
        </xdr:cNvPr>
        <xdr:cNvSpPr>
          <a:spLocks noChangeShapeType="1"/>
        </xdr:cNvSpPr>
      </xdr:nvSpPr>
      <xdr:spPr bwMode="auto">
        <a:xfrm>
          <a:off x="2819400" y="9448800"/>
          <a:ext cx="1828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426720</xdr:colOff>
      <xdr:row>32</xdr:row>
      <xdr:rowOff>243840</xdr:rowOff>
    </xdr:from>
    <xdr:to>
      <xdr:col>9</xdr:col>
      <xdr:colOff>548640</xdr:colOff>
      <xdr:row>32</xdr:row>
      <xdr:rowOff>243840</xdr:rowOff>
    </xdr:to>
    <xdr:sp macro="" textlink="">
      <xdr:nvSpPr>
        <xdr:cNvPr id="3171" name="Line 31">
          <a:extLst>
            <a:ext uri="{FF2B5EF4-FFF2-40B4-BE49-F238E27FC236}">
              <a16:creationId xmlns:a16="http://schemas.microsoft.com/office/drawing/2014/main" id="{00000000-0008-0000-0300-0000630C0000}"/>
            </a:ext>
          </a:extLst>
        </xdr:cNvPr>
        <xdr:cNvSpPr>
          <a:spLocks noChangeShapeType="1"/>
        </xdr:cNvSpPr>
      </xdr:nvSpPr>
      <xdr:spPr bwMode="auto">
        <a:xfrm>
          <a:off x="2819400" y="9761220"/>
          <a:ext cx="1828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426720</xdr:colOff>
      <xdr:row>33</xdr:row>
      <xdr:rowOff>243840</xdr:rowOff>
    </xdr:from>
    <xdr:to>
      <xdr:col>9</xdr:col>
      <xdr:colOff>548640</xdr:colOff>
      <xdr:row>33</xdr:row>
      <xdr:rowOff>243840</xdr:rowOff>
    </xdr:to>
    <xdr:sp macro="" textlink="">
      <xdr:nvSpPr>
        <xdr:cNvPr id="3172" name="Line 32">
          <a:extLst>
            <a:ext uri="{FF2B5EF4-FFF2-40B4-BE49-F238E27FC236}">
              <a16:creationId xmlns:a16="http://schemas.microsoft.com/office/drawing/2014/main" id="{00000000-0008-0000-0300-0000640C0000}"/>
            </a:ext>
          </a:extLst>
        </xdr:cNvPr>
        <xdr:cNvSpPr>
          <a:spLocks noChangeShapeType="1"/>
        </xdr:cNvSpPr>
      </xdr:nvSpPr>
      <xdr:spPr bwMode="auto">
        <a:xfrm>
          <a:off x="2819400" y="10073640"/>
          <a:ext cx="1828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426720</xdr:colOff>
      <xdr:row>34</xdr:row>
      <xdr:rowOff>243840</xdr:rowOff>
    </xdr:from>
    <xdr:to>
      <xdr:col>9</xdr:col>
      <xdr:colOff>548640</xdr:colOff>
      <xdr:row>34</xdr:row>
      <xdr:rowOff>243840</xdr:rowOff>
    </xdr:to>
    <xdr:sp macro="" textlink="">
      <xdr:nvSpPr>
        <xdr:cNvPr id="3173" name="Line 33">
          <a:extLst>
            <a:ext uri="{FF2B5EF4-FFF2-40B4-BE49-F238E27FC236}">
              <a16:creationId xmlns:a16="http://schemas.microsoft.com/office/drawing/2014/main" id="{00000000-0008-0000-0300-0000650C0000}"/>
            </a:ext>
          </a:extLst>
        </xdr:cNvPr>
        <xdr:cNvSpPr>
          <a:spLocks noChangeShapeType="1"/>
        </xdr:cNvSpPr>
      </xdr:nvSpPr>
      <xdr:spPr bwMode="auto">
        <a:xfrm>
          <a:off x="2819400" y="10386060"/>
          <a:ext cx="1828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28</xdr:row>
      <xdr:rowOff>243840</xdr:rowOff>
    </xdr:from>
    <xdr:to>
      <xdr:col>9</xdr:col>
      <xdr:colOff>228600</xdr:colOff>
      <xdr:row>28</xdr:row>
      <xdr:rowOff>243840</xdr:rowOff>
    </xdr:to>
    <xdr:sp macro="" textlink="">
      <xdr:nvSpPr>
        <xdr:cNvPr id="3174" name="Line 35">
          <a:extLst>
            <a:ext uri="{FF2B5EF4-FFF2-40B4-BE49-F238E27FC236}">
              <a16:creationId xmlns:a16="http://schemas.microsoft.com/office/drawing/2014/main" id="{00000000-0008-0000-0300-0000660C0000}"/>
            </a:ext>
          </a:extLst>
        </xdr:cNvPr>
        <xdr:cNvSpPr>
          <a:spLocks noChangeShapeType="1"/>
        </xdr:cNvSpPr>
      </xdr:nvSpPr>
      <xdr:spPr bwMode="auto">
        <a:xfrm>
          <a:off x="2987040" y="8511540"/>
          <a:ext cx="13944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83820</xdr:colOff>
      <xdr:row>35</xdr:row>
      <xdr:rowOff>243840</xdr:rowOff>
    </xdr:from>
    <xdr:to>
      <xdr:col>9</xdr:col>
      <xdr:colOff>228600</xdr:colOff>
      <xdr:row>35</xdr:row>
      <xdr:rowOff>243840</xdr:rowOff>
    </xdr:to>
    <xdr:sp macro="" textlink="">
      <xdr:nvSpPr>
        <xdr:cNvPr id="3175" name="Line 36">
          <a:extLst>
            <a:ext uri="{FF2B5EF4-FFF2-40B4-BE49-F238E27FC236}">
              <a16:creationId xmlns:a16="http://schemas.microsoft.com/office/drawing/2014/main" id="{00000000-0008-0000-0300-0000670C0000}"/>
            </a:ext>
          </a:extLst>
        </xdr:cNvPr>
        <xdr:cNvSpPr>
          <a:spLocks noChangeShapeType="1"/>
        </xdr:cNvSpPr>
      </xdr:nvSpPr>
      <xdr:spPr bwMode="auto">
        <a:xfrm>
          <a:off x="2987040" y="10698480"/>
          <a:ext cx="13944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16</xdr:row>
      <xdr:rowOff>243840</xdr:rowOff>
    </xdr:from>
    <xdr:to>
      <xdr:col>5</xdr:col>
      <xdr:colOff>533400</xdr:colOff>
      <xdr:row>16</xdr:row>
      <xdr:rowOff>243840</xdr:rowOff>
    </xdr:to>
    <xdr:sp macro="" textlink="">
      <xdr:nvSpPr>
        <xdr:cNvPr id="3176" name="Line 37">
          <a:extLst>
            <a:ext uri="{FF2B5EF4-FFF2-40B4-BE49-F238E27FC236}">
              <a16:creationId xmlns:a16="http://schemas.microsoft.com/office/drawing/2014/main" id="{00000000-0008-0000-0300-0000680C0000}"/>
            </a:ext>
          </a:extLst>
        </xdr:cNvPr>
        <xdr:cNvSpPr>
          <a:spLocks noChangeShapeType="1"/>
        </xdr:cNvSpPr>
      </xdr:nvSpPr>
      <xdr:spPr bwMode="auto">
        <a:xfrm>
          <a:off x="1181100" y="499110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17</xdr:row>
      <xdr:rowOff>243840</xdr:rowOff>
    </xdr:from>
    <xdr:to>
      <xdr:col>5</xdr:col>
      <xdr:colOff>533400</xdr:colOff>
      <xdr:row>17</xdr:row>
      <xdr:rowOff>243840</xdr:rowOff>
    </xdr:to>
    <xdr:sp macro="" textlink="">
      <xdr:nvSpPr>
        <xdr:cNvPr id="3177" name="Line 38">
          <a:extLst>
            <a:ext uri="{FF2B5EF4-FFF2-40B4-BE49-F238E27FC236}">
              <a16:creationId xmlns:a16="http://schemas.microsoft.com/office/drawing/2014/main" id="{00000000-0008-0000-0300-0000690C0000}"/>
            </a:ext>
          </a:extLst>
        </xdr:cNvPr>
        <xdr:cNvSpPr>
          <a:spLocks noChangeShapeType="1"/>
        </xdr:cNvSpPr>
      </xdr:nvSpPr>
      <xdr:spPr bwMode="auto">
        <a:xfrm>
          <a:off x="1181100" y="530352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18</xdr:row>
      <xdr:rowOff>243840</xdr:rowOff>
    </xdr:from>
    <xdr:to>
      <xdr:col>5</xdr:col>
      <xdr:colOff>533400</xdr:colOff>
      <xdr:row>18</xdr:row>
      <xdr:rowOff>243840</xdr:rowOff>
    </xdr:to>
    <xdr:sp macro="" textlink="">
      <xdr:nvSpPr>
        <xdr:cNvPr id="3178" name="Line 39">
          <a:extLst>
            <a:ext uri="{FF2B5EF4-FFF2-40B4-BE49-F238E27FC236}">
              <a16:creationId xmlns:a16="http://schemas.microsoft.com/office/drawing/2014/main" id="{00000000-0008-0000-0300-00006A0C0000}"/>
            </a:ext>
          </a:extLst>
        </xdr:cNvPr>
        <xdr:cNvSpPr>
          <a:spLocks noChangeShapeType="1"/>
        </xdr:cNvSpPr>
      </xdr:nvSpPr>
      <xdr:spPr bwMode="auto">
        <a:xfrm>
          <a:off x="1181100" y="561594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19</xdr:row>
      <xdr:rowOff>243840</xdr:rowOff>
    </xdr:from>
    <xdr:to>
      <xdr:col>5</xdr:col>
      <xdr:colOff>533400</xdr:colOff>
      <xdr:row>19</xdr:row>
      <xdr:rowOff>243840</xdr:rowOff>
    </xdr:to>
    <xdr:sp macro="" textlink="">
      <xdr:nvSpPr>
        <xdr:cNvPr id="3179" name="Line 40">
          <a:extLst>
            <a:ext uri="{FF2B5EF4-FFF2-40B4-BE49-F238E27FC236}">
              <a16:creationId xmlns:a16="http://schemas.microsoft.com/office/drawing/2014/main" id="{00000000-0008-0000-0300-00006B0C0000}"/>
            </a:ext>
          </a:extLst>
        </xdr:cNvPr>
        <xdr:cNvSpPr>
          <a:spLocks noChangeShapeType="1"/>
        </xdr:cNvSpPr>
      </xdr:nvSpPr>
      <xdr:spPr bwMode="auto">
        <a:xfrm>
          <a:off x="1181100" y="592836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20</xdr:row>
      <xdr:rowOff>243840</xdr:rowOff>
    </xdr:from>
    <xdr:to>
      <xdr:col>6</xdr:col>
      <xdr:colOff>0</xdr:colOff>
      <xdr:row>20</xdr:row>
      <xdr:rowOff>243840</xdr:rowOff>
    </xdr:to>
    <xdr:sp macro="" textlink="">
      <xdr:nvSpPr>
        <xdr:cNvPr id="3180" name="Line 41">
          <a:extLst>
            <a:ext uri="{FF2B5EF4-FFF2-40B4-BE49-F238E27FC236}">
              <a16:creationId xmlns:a16="http://schemas.microsoft.com/office/drawing/2014/main" id="{00000000-0008-0000-0300-00006C0C0000}"/>
            </a:ext>
          </a:extLst>
        </xdr:cNvPr>
        <xdr:cNvSpPr>
          <a:spLocks noChangeShapeType="1"/>
        </xdr:cNvSpPr>
      </xdr:nvSpPr>
      <xdr:spPr bwMode="auto">
        <a:xfrm>
          <a:off x="1181100" y="624078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21</xdr:row>
      <xdr:rowOff>243840</xdr:rowOff>
    </xdr:from>
    <xdr:to>
      <xdr:col>5</xdr:col>
      <xdr:colOff>533400</xdr:colOff>
      <xdr:row>21</xdr:row>
      <xdr:rowOff>243840</xdr:rowOff>
    </xdr:to>
    <xdr:sp macro="" textlink="">
      <xdr:nvSpPr>
        <xdr:cNvPr id="3181" name="Line 42">
          <a:extLst>
            <a:ext uri="{FF2B5EF4-FFF2-40B4-BE49-F238E27FC236}">
              <a16:creationId xmlns:a16="http://schemas.microsoft.com/office/drawing/2014/main" id="{00000000-0008-0000-0300-00006D0C0000}"/>
            </a:ext>
          </a:extLst>
        </xdr:cNvPr>
        <xdr:cNvSpPr>
          <a:spLocks noChangeShapeType="1"/>
        </xdr:cNvSpPr>
      </xdr:nvSpPr>
      <xdr:spPr bwMode="auto">
        <a:xfrm>
          <a:off x="1181100" y="655320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22</xdr:row>
      <xdr:rowOff>243840</xdr:rowOff>
    </xdr:from>
    <xdr:to>
      <xdr:col>5</xdr:col>
      <xdr:colOff>533400</xdr:colOff>
      <xdr:row>22</xdr:row>
      <xdr:rowOff>243840</xdr:rowOff>
    </xdr:to>
    <xdr:sp macro="" textlink="">
      <xdr:nvSpPr>
        <xdr:cNvPr id="3182" name="Line 43">
          <a:extLst>
            <a:ext uri="{FF2B5EF4-FFF2-40B4-BE49-F238E27FC236}">
              <a16:creationId xmlns:a16="http://schemas.microsoft.com/office/drawing/2014/main" id="{00000000-0008-0000-0300-00006E0C0000}"/>
            </a:ext>
          </a:extLst>
        </xdr:cNvPr>
        <xdr:cNvSpPr>
          <a:spLocks noChangeShapeType="1"/>
        </xdr:cNvSpPr>
      </xdr:nvSpPr>
      <xdr:spPr bwMode="auto">
        <a:xfrm>
          <a:off x="1181100" y="686562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15240</xdr:colOff>
      <xdr:row>23</xdr:row>
      <xdr:rowOff>243840</xdr:rowOff>
    </xdr:from>
    <xdr:to>
      <xdr:col>5</xdr:col>
      <xdr:colOff>533400</xdr:colOff>
      <xdr:row>23</xdr:row>
      <xdr:rowOff>243840</xdr:rowOff>
    </xdr:to>
    <xdr:sp macro="" textlink="">
      <xdr:nvSpPr>
        <xdr:cNvPr id="3183" name="Line 44">
          <a:extLst>
            <a:ext uri="{FF2B5EF4-FFF2-40B4-BE49-F238E27FC236}">
              <a16:creationId xmlns:a16="http://schemas.microsoft.com/office/drawing/2014/main" id="{00000000-0008-0000-0300-00006F0C0000}"/>
            </a:ext>
          </a:extLst>
        </xdr:cNvPr>
        <xdr:cNvSpPr>
          <a:spLocks noChangeShapeType="1"/>
        </xdr:cNvSpPr>
      </xdr:nvSpPr>
      <xdr:spPr bwMode="auto">
        <a:xfrm>
          <a:off x="1181100" y="7178040"/>
          <a:ext cx="17221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16</xdr:row>
      <xdr:rowOff>243840</xdr:rowOff>
    </xdr:from>
    <xdr:to>
      <xdr:col>8</xdr:col>
      <xdr:colOff>525780</xdr:colOff>
      <xdr:row>16</xdr:row>
      <xdr:rowOff>243840</xdr:rowOff>
    </xdr:to>
    <xdr:sp macro="" textlink="">
      <xdr:nvSpPr>
        <xdr:cNvPr id="3184" name="Line 46">
          <a:extLst>
            <a:ext uri="{FF2B5EF4-FFF2-40B4-BE49-F238E27FC236}">
              <a16:creationId xmlns:a16="http://schemas.microsoft.com/office/drawing/2014/main" id="{00000000-0008-0000-0300-0000700C0000}"/>
            </a:ext>
          </a:extLst>
        </xdr:cNvPr>
        <xdr:cNvSpPr>
          <a:spLocks noChangeShapeType="1"/>
        </xdr:cNvSpPr>
      </xdr:nvSpPr>
      <xdr:spPr bwMode="auto">
        <a:xfrm>
          <a:off x="2956560" y="499110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17</xdr:row>
      <xdr:rowOff>243840</xdr:rowOff>
    </xdr:from>
    <xdr:to>
      <xdr:col>8</xdr:col>
      <xdr:colOff>525780</xdr:colOff>
      <xdr:row>17</xdr:row>
      <xdr:rowOff>243840</xdr:rowOff>
    </xdr:to>
    <xdr:sp macro="" textlink="">
      <xdr:nvSpPr>
        <xdr:cNvPr id="3185" name="Line 47">
          <a:extLst>
            <a:ext uri="{FF2B5EF4-FFF2-40B4-BE49-F238E27FC236}">
              <a16:creationId xmlns:a16="http://schemas.microsoft.com/office/drawing/2014/main" id="{00000000-0008-0000-0300-0000710C0000}"/>
            </a:ext>
          </a:extLst>
        </xdr:cNvPr>
        <xdr:cNvSpPr>
          <a:spLocks noChangeShapeType="1"/>
        </xdr:cNvSpPr>
      </xdr:nvSpPr>
      <xdr:spPr bwMode="auto">
        <a:xfrm>
          <a:off x="2956560" y="530352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18</xdr:row>
      <xdr:rowOff>243840</xdr:rowOff>
    </xdr:from>
    <xdr:to>
      <xdr:col>8</xdr:col>
      <xdr:colOff>525780</xdr:colOff>
      <xdr:row>18</xdr:row>
      <xdr:rowOff>243840</xdr:rowOff>
    </xdr:to>
    <xdr:sp macro="" textlink="">
      <xdr:nvSpPr>
        <xdr:cNvPr id="3186" name="Line 48">
          <a:extLst>
            <a:ext uri="{FF2B5EF4-FFF2-40B4-BE49-F238E27FC236}">
              <a16:creationId xmlns:a16="http://schemas.microsoft.com/office/drawing/2014/main" id="{00000000-0008-0000-0300-0000720C0000}"/>
            </a:ext>
          </a:extLst>
        </xdr:cNvPr>
        <xdr:cNvSpPr>
          <a:spLocks noChangeShapeType="1"/>
        </xdr:cNvSpPr>
      </xdr:nvSpPr>
      <xdr:spPr bwMode="auto">
        <a:xfrm>
          <a:off x="2956560" y="561594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19</xdr:row>
      <xdr:rowOff>243840</xdr:rowOff>
    </xdr:from>
    <xdr:to>
      <xdr:col>8</xdr:col>
      <xdr:colOff>525780</xdr:colOff>
      <xdr:row>19</xdr:row>
      <xdr:rowOff>243840</xdr:rowOff>
    </xdr:to>
    <xdr:sp macro="" textlink="">
      <xdr:nvSpPr>
        <xdr:cNvPr id="3187" name="Line 49">
          <a:extLst>
            <a:ext uri="{FF2B5EF4-FFF2-40B4-BE49-F238E27FC236}">
              <a16:creationId xmlns:a16="http://schemas.microsoft.com/office/drawing/2014/main" id="{00000000-0008-0000-0300-0000730C0000}"/>
            </a:ext>
          </a:extLst>
        </xdr:cNvPr>
        <xdr:cNvSpPr>
          <a:spLocks noChangeShapeType="1"/>
        </xdr:cNvSpPr>
      </xdr:nvSpPr>
      <xdr:spPr bwMode="auto">
        <a:xfrm>
          <a:off x="2956560" y="592836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20</xdr:row>
      <xdr:rowOff>243840</xdr:rowOff>
    </xdr:from>
    <xdr:to>
      <xdr:col>8</xdr:col>
      <xdr:colOff>525780</xdr:colOff>
      <xdr:row>20</xdr:row>
      <xdr:rowOff>243840</xdr:rowOff>
    </xdr:to>
    <xdr:sp macro="" textlink="">
      <xdr:nvSpPr>
        <xdr:cNvPr id="3188" name="Line 50">
          <a:extLst>
            <a:ext uri="{FF2B5EF4-FFF2-40B4-BE49-F238E27FC236}">
              <a16:creationId xmlns:a16="http://schemas.microsoft.com/office/drawing/2014/main" id="{00000000-0008-0000-0300-0000740C0000}"/>
            </a:ext>
          </a:extLst>
        </xdr:cNvPr>
        <xdr:cNvSpPr>
          <a:spLocks noChangeShapeType="1"/>
        </xdr:cNvSpPr>
      </xdr:nvSpPr>
      <xdr:spPr bwMode="auto">
        <a:xfrm>
          <a:off x="2956560" y="624078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21</xdr:row>
      <xdr:rowOff>243840</xdr:rowOff>
    </xdr:from>
    <xdr:to>
      <xdr:col>8</xdr:col>
      <xdr:colOff>525780</xdr:colOff>
      <xdr:row>21</xdr:row>
      <xdr:rowOff>243840</xdr:rowOff>
    </xdr:to>
    <xdr:sp macro="" textlink="">
      <xdr:nvSpPr>
        <xdr:cNvPr id="3189" name="Line 51">
          <a:extLst>
            <a:ext uri="{FF2B5EF4-FFF2-40B4-BE49-F238E27FC236}">
              <a16:creationId xmlns:a16="http://schemas.microsoft.com/office/drawing/2014/main" id="{00000000-0008-0000-0300-0000750C0000}"/>
            </a:ext>
          </a:extLst>
        </xdr:cNvPr>
        <xdr:cNvSpPr>
          <a:spLocks noChangeShapeType="1"/>
        </xdr:cNvSpPr>
      </xdr:nvSpPr>
      <xdr:spPr bwMode="auto">
        <a:xfrm>
          <a:off x="2956560" y="655320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22</xdr:row>
      <xdr:rowOff>243840</xdr:rowOff>
    </xdr:from>
    <xdr:to>
      <xdr:col>8</xdr:col>
      <xdr:colOff>525780</xdr:colOff>
      <xdr:row>22</xdr:row>
      <xdr:rowOff>243840</xdr:rowOff>
    </xdr:to>
    <xdr:sp macro="" textlink="">
      <xdr:nvSpPr>
        <xdr:cNvPr id="3190" name="Line 52">
          <a:extLst>
            <a:ext uri="{FF2B5EF4-FFF2-40B4-BE49-F238E27FC236}">
              <a16:creationId xmlns:a16="http://schemas.microsoft.com/office/drawing/2014/main" id="{00000000-0008-0000-0300-0000760C0000}"/>
            </a:ext>
          </a:extLst>
        </xdr:cNvPr>
        <xdr:cNvSpPr>
          <a:spLocks noChangeShapeType="1"/>
        </xdr:cNvSpPr>
      </xdr:nvSpPr>
      <xdr:spPr bwMode="auto">
        <a:xfrm>
          <a:off x="2956560" y="686562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23</xdr:row>
      <xdr:rowOff>243840</xdr:rowOff>
    </xdr:from>
    <xdr:to>
      <xdr:col>8</xdr:col>
      <xdr:colOff>525780</xdr:colOff>
      <xdr:row>23</xdr:row>
      <xdr:rowOff>243840</xdr:rowOff>
    </xdr:to>
    <xdr:sp macro="" textlink="">
      <xdr:nvSpPr>
        <xdr:cNvPr id="3191" name="Line 53">
          <a:extLst>
            <a:ext uri="{FF2B5EF4-FFF2-40B4-BE49-F238E27FC236}">
              <a16:creationId xmlns:a16="http://schemas.microsoft.com/office/drawing/2014/main" id="{00000000-0008-0000-0300-0000770C0000}"/>
            </a:ext>
          </a:extLst>
        </xdr:cNvPr>
        <xdr:cNvSpPr>
          <a:spLocks noChangeShapeType="1"/>
        </xdr:cNvSpPr>
      </xdr:nvSpPr>
      <xdr:spPr bwMode="auto">
        <a:xfrm>
          <a:off x="2956560" y="717804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16</xdr:row>
      <xdr:rowOff>243840</xdr:rowOff>
    </xdr:from>
    <xdr:to>
      <xdr:col>10</xdr:col>
      <xdr:colOff>525780</xdr:colOff>
      <xdr:row>16</xdr:row>
      <xdr:rowOff>243840</xdr:rowOff>
    </xdr:to>
    <xdr:sp macro="" textlink="">
      <xdr:nvSpPr>
        <xdr:cNvPr id="3192" name="Line 55">
          <a:extLst>
            <a:ext uri="{FF2B5EF4-FFF2-40B4-BE49-F238E27FC236}">
              <a16:creationId xmlns:a16="http://schemas.microsoft.com/office/drawing/2014/main" id="{00000000-0008-0000-0300-0000780C0000}"/>
            </a:ext>
          </a:extLst>
        </xdr:cNvPr>
        <xdr:cNvSpPr>
          <a:spLocks noChangeShapeType="1"/>
        </xdr:cNvSpPr>
      </xdr:nvSpPr>
      <xdr:spPr bwMode="auto">
        <a:xfrm>
          <a:off x="4206240" y="499110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17</xdr:row>
      <xdr:rowOff>243840</xdr:rowOff>
    </xdr:from>
    <xdr:to>
      <xdr:col>9</xdr:col>
      <xdr:colOff>495300</xdr:colOff>
      <xdr:row>17</xdr:row>
      <xdr:rowOff>243840</xdr:rowOff>
    </xdr:to>
    <xdr:sp macro="" textlink="">
      <xdr:nvSpPr>
        <xdr:cNvPr id="3193" name="Line 56">
          <a:extLst>
            <a:ext uri="{FF2B5EF4-FFF2-40B4-BE49-F238E27FC236}">
              <a16:creationId xmlns:a16="http://schemas.microsoft.com/office/drawing/2014/main" id="{00000000-0008-0000-0300-0000790C0000}"/>
            </a:ext>
          </a:extLst>
        </xdr:cNvPr>
        <xdr:cNvSpPr>
          <a:spLocks noChangeShapeType="1"/>
        </xdr:cNvSpPr>
      </xdr:nvSpPr>
      <xdr:spPr bwMode="auto">
        <a:xfrm>
          <a:off x="4206240" y="530352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18</xdr:row>
      <xdr:rowOff>243840</xdr:rowOff>
    </xdr:from>
    <xdr:to>
      <xdr:col>9</xdr:col>
      <xdr:colOff>495300</xdr:colOff>
      <xdr:row>18</xdr:row>
      <xdr:rowOff>243840</xdr:rowOff>
    </xdr:to>
    <xdr:sp macro="" textlink="">
      <xdr:nvSpPr>
        <xdr:cNvPr id="3194" name="Line 57">
          <a:extLst>
            <a:ext uri="{FF2B5EF4-FFF2-40B4-BE49-F238E27FC236}">
              <a16:creationId xmlns:a16="http://schemas.microsoft.com/office/drawing/2014/main" id="{00000000-0008-0000-0300-00007A0C0000}"/>
            </a:ext>
          </a:extLst>
        </xdr:cNvPr>
        <xdr:cNvSpPr>
          <a:spLocks noChangeShapeType="1"/>
        </xdr:cNvSpPr>
      </xdr:nvSpPr>
      <xdr:spPr bwMode="auto">
        <a:xfrm>
          <a:off x="4206240" y="561594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19</xdr:row>
      <xdr:rowOff>243840</xdr:rowOff>
    </xdr:from>
    <xdr:to>
      <xdr:col>9</xdr:col>
      <xdr:colOff>495300</xdr:colOff>
      <xdr:row>19</xdr:row>
      <xdr:rowOff>243840</xdr:rowOff>
    </xdr:to>
    <xdr:sp macro="" textlink="">
      <xdr:nvSpPr>
        <xdr:cNvPr id="3195" name="Line 58">
          <a:extLst>
            <a:ext uri="{FF2B5EF4-FFF2-40B4-BE49-F238E27FC236}">
              <a16:creationId xmlns:a16="http://schemas.microsoft.com/office/drawing/2014/main" id="{00000000-0008-0000-0300-00007B0C0000}"/>
            </a:ext>
          </a:extLst>
        </xdr:cNvPr>
        <xdr:cNvSpPr>
          <a:spLocks noChangeShapeType="1"/>
        </xdr:cNvSpPr>
      </xdr:nvSpPr>
      <xdr:spPr bwMode="auto">
        <a:xfrm>
          <a:off x="4206240" y="592836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20</xdr:row>
      <xdr:rowOff>243840</xdr:rowOff>
    </xdr:from>
    <xdr:to>
      <xdr:col>9</xdr:col>
      <xdr:colOff>495300</xdr:colOff>
      <xdr:row>20</xdr:row>
      <xdr:rowOff>243840</xdr:rowOff>
    </xdr:to>
    <xdr:sp macro="" textlink="">
      <xdr:nvSpPr>
        <xdr:cNvPr id="3196" name="Line 59">
          <a:extLst>
            <a:ext uri="{FF2B5EF4-FFF2-40B4-BE49-F238E27FC236}">
              <a16:creationId xmlns:a16="http://schemas.microsoft.com/office/drawing/2014/main" id="{00000000-0008-0000-0300-00007C0C0000}"/>
            </a:ext>
          </a:extLst>
        </xdr:cNvPr>
        <xdr:cNvSpPr>
          <a:spLocks noChangeShapeType="1"/>
        </xdr:cNvSpPr>
      </xdr:nvSpPr>
      <xdr:spPr bwMode="auto">
        <a:xfrm>
          <a:off x="4206240" y="624078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21</xdr:row>
      <xdr:rowOff>243840</xdr:rowOff>
    </xdr:from>
    <xdr:to>
      <xdr:col>9</xdr:col>
      <xdr:colOff>495300</xdr:colOff>
      <xdr:row>21</xdr:row>
      <xdr:rowOff>243840</xdr:rowOff>
    </xdr:to>
    <xdr:sp macro="" textlink="">
      <xdr:nvSpPr>
        <xdr:cNvPr id="3197" name="Line 60">
          <a:extLst>
            <a:ext uri="{FF2B5EF4-FFF2-40B4-BE49-F238E27FC236}">
              <a16:creationId xmlns:a16="http://schemas.microsoft.com/office/drawing/2014/main" id="{00000000-0008-0000-0300-00007D0C0000}"/>
            </a:ext>
          </a:extLst>
        </xdr:cNvPr>
        <xdr:cNvSpPr>
          <a:spLocks noChangeShapeType="1"/>
        </xdr:cNvSpPr>
      </xdr:nvSpPr>
      <xdr:spPr bwMode="auto">
        <a:xfrm>
          <a:off x="4206240" y="655320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22</xdr:row>
      <xdr:rowOff>243840</xdr:rowOff>
    </xdr:from>
    <xdr:to>
      <xdr:col>9</xdr:col>
      <xdr:colOff>495300</xdr:colOff>
      <xdr:row>22</xdr:row>
      <xdr:rowOff>243840</xdr:rowOff>
    </xdr:to>
    <xdr:sp macro="" textlink="">
      <xdr:nvSpPr>
        <xdr:cNvPr id="3198" name="Line 61">
          <a:extLst>
            <a:ext uri="{FF2B5EF4-FFF2-40B4-BE49-F238E27FC236}">
              <a16:creationId xmlns:a16="http://schemas.microsoft.com/office/drawing/2014/main" id="{00000000-0008-0000-0300-00007E0C0000}"/>
            </a:ext>
          </a:extLst>
        </xdr:cNvPr>
        <xdr:cNvSpPr>
          <a:spLocks noChangeShapeType="1"/>
        </xdr:cNvSpPr>
      </xdr:nvSpPr>
      <xdr:spPr bwMode="auto">
        <a:xfrm>
          <a:off x="4206240" y="686562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23</xdr:row>
      <xdr:rowOff>243840</xdr:rowOff>
    </xdr:from>
    <xdr:to>
      <xdr:col>9</xdr:col>
      <xdr:colOff>495300</xdr:colOff>
      <xdr:row>23</xdr:row>
      <xdr:rowOff>243840</xdr:rowOff>
    </xdr:to>
    <xdr:sp macro="" textlink="">
      <xdr:nvSpPr>
        <xdr:cNvPr id="3199" name="Line 62">
          <a:extLst>
            <a:ext uri="{FF2B5EF4-FFF2-40B4-BE49-F238E27FC236}">
              <a16:creationId xmlns:a16="http://schemas.microsoft.com/office/drawing/2014/main" id="{00000000-0008-0000-0300-00007F0C0000}"/>
            </a:ext>
          </a:extLst>
        </xdr:cNvPr>
        <xdr:cNvSpPr>
          <a:spLocks noChangeShapeType="1"/>
        </xdr:cNvSpPr>
      </xdr:nvSpPr>
      <xdr:spPr bwMode="auto">
        <a:xfrm>
          <a:off x="4206240" y="717804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17</xdr:row>
      <xdr:rowOff>243840</xdr:rowOff>
    </xdr:from>
    <xdr:to>
      <xdr:col>10</xdr:col>
      <xdr:colOff>525780</xdr:colOff>
      <xdr:row>17</xdr:row>
      <xdr:rowOff>243840</xdr:rowOff>
    </xdr:to>
    <xdr:sp macro="" textlink="">
      <xdr:nvSpPr>
        <xdr:cNvPr id="3200" name="Line 65">
          <a:extLst>
            <a:ext uri="{FF2B5EF4-FFF2-40B4-BE49-F238E27FC236}">
              <a16:creationId xmlns:a16="http://schemas.microsoft.com/office/drawing/2014/main" id="{00000000-0008-0000-0300-0000800C0000}"/>
            </a:ext>
          </a:extLst>
        </xdr:cNvPr>
        <xdr:cNvSpPr>
          <a:spLocks noChangeShapeType="1"/>
        </xdr:cNvSpPr>
      </xdr:nvSpPr>
      <xdr:spPr bwMode="auto">
        <a:xfrm>
          <a:off x="4206240" y="530352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18</xdr:row>
      <xdr:rowOff>243840</xdr:rowOff>
    </xdr:from>
    <xdr:to>
      <xdr:col>10</xdr:col>
      <xdr:colOff>525780</xdr:colOff>
      <xdr:row>18</xdr:row>
      <xdr:rowOff>243840</xdr:rowOff>
    </xdr:to>
    <xdr:sp macro="" textlink="">
      <xdr:nvSpPr>
        <xdr:cNvPr id="3201" name="Line 66">
          <a:extLst>
            <a:ext uri="{FF2B5EF4-FFF2-40B4-BE49-F238E27FC236}">
              <a16:creationId xmlns:a16="http://schemas.microsoft.com/office/drawing/2014/main" id="{00000000-0008-0000-0300-0000810C0000}"/>
            </a:ext>
          </a:extLst>
        </xdr:cNvPr>
        <xdr:cNvSpPr>
          <a:spLocks noChangeShapeType="1"/>
        </xdr:cNvSpPr>
      </xdr:nvSpPr>
      <xdr:spPr bwMode="auto">
        <a:xfrm>
          <a:off x="4206240" y="561594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19</xdr:row>
      <xdr:rowOff>243840</xdr:rowOff>
    </xdr:from>
    <xdr:to>
      <xdr:col>10</xdr:col>
      <xdr:colOff>525780</xdr:colOff>
      <xdr:row>19</xdr:row>
      <xdr:rowOff>243840</xdr:rowOff>
    </xdr:to>
    <xdr:sp macro="" textlink="">
      <xdr:nvSpPr>
        <xdr:cNvPr id="3202" name="Line 67">
          <a:extLst>
            <a:ext uri="{FF2B5EF4-FFF2-40B4-BE49-F238E27FC236}">
              <a16:creationId xmlns:a16="http://schemas.microsoft.com/office/drawing/2014/main" id="{00000000-0008-0000-0300-0000820C0000}"/>
            </a:ext>
          </a:extLst>
        </xdr:cNvPr>
        <xdr:cNvSpPr>
          <a:spLocks noChangeShapeType="1"/>
        </xdr:cNvSpPr>
      </xdr:nvSpPr>
      <xdr:spPr bwMode="auto">
        <a:xfrm>
          <a:off x="4206240" y="592836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20</xdr:row>
      <xdr:rowOff>243840</xdr:rowOff>
    </xdr:from>
    <xdr:to>
      <xdr:col>10</xdr:col>
      <xdr:colOff>525780</xdr:colOff>
      <xdr:row>20</xdr:row>
      <xdr:rowOff>243840</xdr:rowOff>
    </xdr:to>
    <xdr:sp macro="" textlink="">
      <xdr:nvSpPr>
        <xdr:cNvPr id="3203" name="Line 68">
          <a:extLst>
            <a:ext uri="{FF2B5EF4-FFF2-40B4-BE49-F238E27FC236}">
              <a16:creationId xmlns:a16="http://schemas.microsoft.com/office/drawing/2014/main" id="{00000000-0008-0000-0300-0000830C0000}"/>
            </a:ext>
          </a:extLst>
        </xdr:cNvPr>
        <xdr:cNvSpPr>
          <a:spLocks noChangeShapeType="1"/>
        </xdr:cNvSpPr>
      </xdr:nvSpPr>
      <xdr:spPr bwMode="auto">
        <a:xfrm>
          <a:off x="4206240" y="624078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21</xdr:row>
      <xdr:rowOff>243840</xdr:rowOff>
    </xdr:from>
    <xdr:to>
      <xdr:col>10</xdr:col>
      <xdr:colOff>525780</xdr:colOff>
      <xdr:row>21</xdr:row>
      <xdr:rowOff>243840</xdr:rowOff>
    </xdr:to>
    <xdr:sp macro="" textlink="">
      <xdr:nvSpPr>
        <xdr:cNvPr id="3204" name="Line 69">
          <a:extLst>
            <a:ext uri="{FF2B5EF4-FFF2-40B4-BE49-F238E27FC236}">
              <a16:creationId xmlns:a16="http://schemas.microsoft.com/office/drawing/2014/main" id="{00000000-0008-0000-0300-0000840C0000}"/>
            </a:ext>
          </a:extLst>
        </xdr:cNvPr>
        <xdr:cNvSpPr>
          <a:spLocks noChangeShapeType="1"/>
        </xdr:cNvSpPr>
      </xdr:nvSpPr>
      <xdr:spPr bwMode="auto">
        <a:xfrm>
          <a:off x="4206240" y="655320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22</xdr:row>
      <xdr:rowOff>243840</xdr:rowOff>
    </xdr:from>
    <xdr:to>
      <xdr:col>10</xdr:col>
      <xdr:colOff>525780</xdr:colOff>
      <xdr:row>22</xdr:row>
      <xdr:rowOff>243840</xdr:rowOff>
    </xdr:to>
    <xdr:sp macro="" textlink="">
      <xdr:nvSpPr>
        <xdr:cNvPr id="3205" name="Line 70">
          <a:extLst>
            <a:ext uri="{FF2B5EF4-FFF2-40B4-BE49-F238E27FC236}">
              <a16:creationId xmlns:a16="http://schemas.microsoft.com/office/drawing/2014/main" id="{00000000-0008-0000-0300-0000850C0000}"/>
            </a:ext>
          </a:extLst>
        </xdr:cNvPr>
        <xdr:cNvSpPr>
          <a:spLocks noChangeShapeType="1"/>
        </xdr:cNvSpPr>
      </xdr:nvSpPr>
      <xdr:spPr bwMode="auto">
        <a:xfrm>
          <a:off x="4206240" y="686562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23</xdr:row>
      <xdr:rowOff>243840</xdr:rowOff>
    </xdr:from>
    <xdr:to>
      <xdr:col>10</xdr:col>
      <xdr:colOff>525780</xdr:colOff>
      <xdr:row>23</xdr:row>
      <xdr:rowOff>243840</xdr:rowOff>
    </xdr:to>
    <xdr:sp macro="" textlink="">
      <xdr:nvSpPr>
        <xdr:cNvPr id="3206" name="Line 71">
          <a:extLst>
            <a:ext uri="{FF2B5EF4-FFF2-40B4-BE49-F238E27FC236}">
              <a16:creationId xmlns:a16="http://schemas.microsoft.com/office/drawing/2014/main" id="{00000000-0008-0000-0300-0000860C0000}"/>
            </a:ext>
          </a:extLst>
        </xdr:cNvPr>
        <xdr:cNvSpPr>
          <a:spLocks noChangeShapeType="1"/>
        </xdr:cNvSpPr>
      </xdr:nvSpPr>
      <xdr:spPr bwMode="auto">
        <a:xfrm>
          <a:off x="4206240" y="717804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129540</xdr:colOff>
      <xdr:row>11</xdr:row>
      <xdr:rowOff>251460</xdr:rowOff>
    </xdr:from>
    <xdr:to>
      <xdr:col>11</xdr:col>
      <xdr:colOff>7620</xdr:colOff>
      <xdr:row>11</xdr:row>
      <xdr:rowOff>251460</xdr:rowOff>
    </xdr:to>
    <xdr:sp macro="" textlink="">
      <xdr:nvSpPr>
        <xdr:cNvPr id="3207" name="Line 72">
          <a:extLst>
            <a:ext uri="{FF2B5EF4-FFF2-40B4-BE49-F238E27FC236}">
              <a16:creationId xmlns:a16="http://schemas.microsoft.com/office/drawing/2014/main" id="{00000000-0008-0000-0300-0000870C0000}"/>
            </a:ext>
          </a:extLst>
        </xdr:cNvPr>
        <xdr:cNvSpPr>
          <a:spLocks noChangeShapeType="1"/>
        </xdr:cNvSpPr>
      </xdr:nvSpPr>
      <xdr:spPr bwMode="auto">
        <a:xfrm>
          <a:off x="4358640" y="3436620"/>
          <a:ext cx="822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129540</xdr:colOff>
      <xdr:row>12</xdr:row>
      <xdr:rowOff>243840</xdr:rowOff>
    </xdr:from>
    <xdr:to>
      <xdr:col>11</xdr:col>
      <xdr:colOff>7620</xdr:colOff>
      <xdr:row>12</xdr:row>
      <xdr:rowOff>243840</xdr:rowOff>
    </xdr:to>
    <xdr:sp macro="" textlink="">
      <xdr:nvSpPr>
        <xdr:cNvPr id="3208" name="Line 73">
          <a:extLst>
            <a:ext uri="{FF2B5EF4-FFF2-40B4-BE49-F238E27FC236}">
              <a16:creationId xmlns:a16="http://schemas.microsoft.com/office/drawing/2014/main" id="{00000000-0008-0000-0300-0000880C0000}"/>
            </a:ext>
          </a:extLst>
        </xdr:cNvPr>
        <xdr:cNvSpPr>
          <a:spLocks noChangeShapeType="1"/>
        </xdr:cNvSpPr>
      </xdr:nvSpPr>
      <xdr:spPr bwMode="auto">
        <a:xfrm>
          <a:off x="4282440" y="3741420"/>
          <a:ext cx="822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129540</xdr:colOff>
      <xdr:row>13</xdr:row>
      <xdr:rowOff>243840</xdr:rowOff>
    </xdr:from>
    <xdr:to>
      <xdr:col>11</xdr:col>
      <xdr:colOff>7620</xdr:colOff>
      <xdr:row>13</xdr:row>
      <xdr:rowOff>243840</xdr:rowOff>
    </xdr:to>
    <xdr:sp macro="" textlink="">
      <xdr:nvSpPr>
        <xdr:cNvPr id="3209" name="Line 74">
          <a:extLst>
            <a:ext uri="{FF2B5EF4-FFF2-40B4-BE49-F238E27FC236}">
              <a16:creationId xmlns:a16="http://schemas.microsoft.com/office/drawing/2014/main" id="{00000000-0008-0000-0300-0000890C0000}"/>
            </a:ext>
          </a:extLst>
        </xdr:cNvPr>
        <xdr:cNvSpPr>
          <a:spLocks noChangeShapeType="1"/>
        </xdr:cNvSpPr>
      </xdr:nvSpPr>
      <xdr:spPr bwMode="auto">
        <a:xfrm>
          <a:off x="4282440" y="4053840"/>
          <a:ext cx="822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129540</xdr:colOff>
      <xdr:row>14</xdr:row>
      <xdr:rowOff>243840</xdr:rowOff>
    </xdr:from>
    <xdr:to>
      <xdr:col>11</xdr:col>
      <xdr:colOff>7620</xdr:colOff>
      <xdr:row>14</xdr:row>
      <xdr:rowOff>243840</xdr:rowOff>
    </xdr:to>
    <xdr:sp macro="" textlink="">
      <xdr:nvSpPr>
        <xdr:cNvPr id="3210" name="Line 75">
          <a:extLst>
            <a:ext uri="{FF2B5EF4-FFF2-40B4-BE49-F238E27FC236}">
              <a16:creationId xmlns:a16="http://schemas.microsoft.com/office/drawing/2014/main" id="{00000000-0008-0000-0300-00008A0C0000}"/>
            </a:ext>
          </a:extLst>
        </xdr:cNvPr>
        <xdr:cNvSpPr>
          <a:spLocks noChangeShapeType="1"/>
        </xdr:cNvSpPr>
      </xdr:nvSpPr>
      <xdr:spPr bwMode="auto">
        <a:xfrm>
          <a:off x="4282440" y="4366260"/>
          <a:ext cx="822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24</xdr:row>
      <xdr:rowOff>243840</xdr:rowOff>
    </xdr:from>
    <xdr:to>
      <xdr:col>8</xdr:col>
      <xdr:colOff>525780</xdr:colOff>
      <xdr:row>24</xdr:row>
      <xdr:rowOff>243840</xdr:rowOff>
    </xdr:to>
    <xdr:sp macro="" textlink="">
      <xdr:nvSpPr>
        <xdr:cNvPr id="3211" name="Line 76">
          <a:extLst>
            <a:ext uri="{FF2B5EF4-FFF2-40B4-BE49-F238E27FC236}">
              <a16:creationId xmlns:a16="http://schemas.microsoft.com/office/drawing/2014/main" id="{00000000-0008-0000-0300-00008B0C0000}"/>
            </a:ext>
          </a:extLst>
        </xdr:cNvPr>
        <xdr:cNvSpPr>
          <a:spLocks noChangeShapeType="1"/>
        </xdr:cNvSpPr>
      </xdr:nvSpPr>
      <xdr:spPr bwMode="auto">
        <a:xfrm>
          <a:off x="2956560" y="749046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53340</xdr:colOff>
      <xdr:row>25</xdr:row>
      <xdr:rowOff>243840</xdr:rowOff>
    </xdr:from>
    <xdr:to>
      <xdr:col>8</xdr:col>
      <xdr:colOff>525780</xdr:colOff>
      <xdr:row>25</xdr:row>
      <xdr:rowOff>243840</xdr:rowOff>
    </xdr:to>
    <xdr:sp macro="" textlink="">
      <xdr:nvSpPr>
        <xdr:cNvPr id="3212" name="Line 77">
          <a:extLst>
            <a:ext uri="{FF2B5EF4-FFF2-40B4-BE49-F238E27FC236}">
              <a16:creationId xmlns:a16="http://schemas.microsoft.com/office/drawing/2014/main" id="{00000000-0008-0000-0300-00008C0C0000}"/>
            </a:ext>
          </a:extLst>
        </xdr:cNvPr>
        <xdr:cNvSpPr>
          <a:spLocks noChangeShapeType="1"/>
        </xdr:cNvSpPr>
      </xdr:nvSpPr>
      <xdr:spPr bwMode="auto">
        <a:xfrm>
          <a:off x="2956560" y="7802880"/>
          <a:ext cx="1196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24</xdr:row>
      <xdr:rowOff>243840</xdr:rowOff>
    </xdr:from>
    <xdr:to>
      <xdr:col>9</xdr:col>
      <xdr:colOff>495300</xdr:colOff>
      <xdr:row>24</xdr:row>
      <xdr:rowOff>243840</xdr:rowOff>
    </xdr:to>
    <xdr:sp macro="" textlink="">
      <xdr:nvSpPr>
        <xdr:cNvPr id="3213" name="Line 78">
          <a:extLst>
            <a:ext uri="{FF2B5EF4-FFF2-40B4-BE49-F238E27FC236}">
              <a16:creationId xmlns:a16="http://schemas.microsoft.com/office/drawing/2014/main" id="{00000000-0008-0000-0300-00008D0C0000}"/>
            </a:ext>
          </a:extLst>
        </xdr:cNvPr>
        <xdr:cNvSpPr>
          <a:spLocks noChangeShapeType="1"/>
        </xdr:cNvSpPr>
      </xdr:nvSpPr>
      <xdr:spPr bwMode="auto">
        <a:xfrm>
          <a:off x="4206240" y="749046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24</xdr:row>
      <xdr:rowOff>243840</xdr:rowOff>
    </xdr:from>
    <xdr:to>
      <xdr:col>10</xdr:col>
      <xdr:colOff>525780</xdr:colOff>
      <xdr:row>24</xdr:row>
      <xdr:rowOff>243840</xdr:rowOff>
    </xdr:to>
    <xdr:sp macro="" textlink="">
      <xdr:nvSpPr>
        <xdr:cNvPr id="3214" name="Line 79">
          <a:extLst>
            <a:ext uri="{FF2B5EF4-FFF2-40B4-BE49-F238E27FC236}">
              <a16:creationId xmlns:a16="http://schemas.microsoft.com/office/drawing/2014/main" id="{00000000-0008-0000-0300-00008E0C0000}"/>
            </a:ext>
          </a:extLst>
        </xdr:cNvPr>
        <xdr:cNvSpPr>
          <a:spLocks noChangeShapeType="1"/>
        </xdr:cNvSpPr>
      </xdr:nvSpPr>
      <xdr:spPr bwMode="auto">
        <a:xfrm>
          <a:off x="4206240" y="749046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25</xdr:row>
      <xdr:rowOff>243840</xdr:rowOff>
    </xdr:from>
    <xdr:to>
      <xdr:col>9</xdr:col>
      <xdr:colOff>495300</xdr:colOff>
      <xdr:row>25</xdr:row>
      <xdr:rowOff>243840</xdr:rowOff>
    </xdr:to>
    <xdr:sp macro="" textlink="">
      <xdr:nvSpPr>
        <xdr:cNvPr id="3215" name="Line 80">
          <a:extLst>
            <a:ext uri="{FF2B5EF4-FFF2-40B4-BE49-F238E27FC236}">
              <a16:creationId xmlns:a16="http://schemas.microsoft.com/office/drawing/2014/main" id="{00000000-0008-0000-0300-00008F0C0000}"/>
            </a:ext>
          </a:extLst>
        </xdr:cNvPr>
        <xdr:cNvSpPr>
          <a:spLocks noChangeShapeType="1"/>
        </xdr:cNvSpPr>
      </xdr:nvSpPr>
      <xdr:spPr bwMode="auto">
        <a:xfrm>
          <a:off x="4206240" y="7802880"/>
          <a:ext cx="4419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</xdr:colOff>
      <xdr:row>25</xdr:row>
      <xdr:rowOff>243840</xdr:rowOff>
    </xdr:from>
    <xdr:to>
      <xdr:col>10</xdr:col>
      <xdr:colOff>525780</xdr:colOff>
      <xdr:row>25</xdr:row>
      <xdr:rowOff>243840</xdr:rowOff>
    </xdr:to>
    <xdr:sp macro="" textlink="">
      <xdr:nvSpPr>
        <xdr:cNvPr id="3216" name="Line 81">
          <a:extLst>
            <a:ext uri="{FF2B5EF4-FFF2-40B4-BE49-F238E27FC236}">
              <a16:creationId xmlns:a16="http://schemas.microsoft.com/office/drawing/2014/main" id="{00000000-0008-0000-0300-0000900C0000}"/>
            </a:ext>
          </a:extLst>
        </xdr:cNvPr>
        <xdr:cNvSpPr>
          <a:spLocks noChangeShapeType="1"/>
        </xdr:cNvSpPr>
      </xdr:nvSpPr>
      <xdr:spPr bwMode="auto">
        <a:xfrm>
          <a:off x="4206240" y="7802880"/>
          <a:ext cx="8915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198120</xdr:colOff>
      <xdr:row>7</xdr:row>
      <xdr:rowOff>243840</xdr:rowOff>
    </xdr:from>
    <xdr:to>
      <xdr:col>9</xdr:col>
      <xdr:colOff>99060</xdr:colOff>
      <xdr:row>7</xdr:row>
      <xdr:rowOff>243840</xdr:rowOff>
    </xdr:to>
    <xdr:sp macro="" textlink="">
      <xdr:nvSpPr>
        <xdr:cNvPr id="65" name="Line 20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ShapeType="1"/>
        </xdr:cNvSpPr>
      </xdr:nvSpPr>
      <xdr:spPr bwMode="auto">
        <a:xfrm>
          <a:off x="3779520" y="2179320"/>
          <a:ext cx="5486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464819</xdr:colOff>
      <xdr:row>0</xdr:row>
      <xdr:rowOff>0</xdr:rowOff>
    </xdr:from>
    <xdr:to>
      <xdr:col>6</xdr:col>
      <xdr:colOff>350520</xdr:colOff>
      <xdr:row>3</xdr:row>
      <xdr:rowOff>214791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299" y="0"/>
          <a:ext cx="937261" cy="11520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7</xdr:row>
      <xdr:rowOff>220980</xdr:rowOff>
    </xdr:from>
    <xdr:to>
      <xdr:col>5</xdr:col>
      <xdr:colOff>312420</xdr:colOff>
      <xdr:row>7</xdr:row>
      <xdr:rowOff>220980</xdr:rowOff>
    </xdr:to>
    <xdr:sp macro="" textlink="">
      <xdr:nvSpPr>
        <xdr:cNvPr id="4125" name="Line 6">
          <a:extLst>
            <a:ext uri="{FF2B5EF4-FFF2-40B4-BE49-F238E27FC236}">
              <a16:creationId xmlns:a16="http://schemas.microsoft.com/office/drawing/2014/main" id="{00000000-0008-0000-0400-00001D100000}"/>
            </a:ext>
          </a:extLst>
        </xdr:cNvPr>
        <xdr:cNvSpPr>
          <a:spLocks noChangeShapeType="1"/>
        </xdr:cNvSpPr>
      </xdr:nvSpPr>
      <xdr:spPr bwMode="auto">
        <a:xfrm>
          <a:off x="1981200" y="2080260"/>
          <a:ext cx="6781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327660</xdr:colOff>
      <xdr:row>7</xdr:row>
      <xdr:rowOff>228600</xdr:rowOff>
    </xdr:from>
    <xdr:to>
      <xdr:col>9</xdr:col>
      <xdr:colOff>22860</xdr:colOff>
      <xdr:row>7</xdr:row>
      <xdr:rowOff>228600</xdr:rowOff>
    </xdr:to>
    <xdr:sp macro="" textlink="">
      <xdr:nvSpPr>
        <xdr:cNvPr id="4126" name="Line 14">
          <a:extLst>
            <a:ext uri="{FF2B5EF4-FFF2-40B4-BE49-F238E27FC236}">
              <a16:creationId xmlns:a16="http://schemas.microsoft.com/office/drawing/2014/main" id="{00000000-0008-0000-0400-00001E100000}"/>
            </a:ext>
          </a:extLst>
        </xdr:cNvPr>
        <xdr:cNvSpPr>
          <a:spLocks noChangeShapeType="1"/>
        </xdr:cNvSpPr>
      </xdr:nvSpPr>
      <xdr:spPr bwMode="auto">
        <a:xfrm>
          <a:off x="3642360" y="2087880"/>
          <a:ext cx="5181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449580</xdr:colOff>
      <xdr:row>8</xdr:row>
      <xdr:rowOff>228600</xdr:rowOff>
    </xdr:from>
    <xdr:to>
      <xdr:col>3</xdr:col>
      <xdr:colOff>15240</xdr:colOff>
      <xdr:row>8</xdr:row>
      <xdr:rowOff>228600</xdr:rowOff>
    </xdr:to>
    <xdr:sp macro="" textlink="">
      <xdr:nvSpPr>
        <xdr:cNvPr id="4127" name="Line 15">
          <a:extLst>
            <a:ext uri="{FF2B5EF4-FFF2-40B4-BE49-F238E27FC236}">
              <a16:creationId xmlns:a16="http://schemas.microsoft.com/office/drawing/2014/main" id="{00000000-0008-0000-0400-00001F100000}"/>
            </a:ext>
          </a:extLst>
        </xdr:cNvPr>
        <xdr:cNvSpPr>
          <a:spLocks noChangeShapeType="1"/>
        </xdr:cNvSpPr>
      </xdr:nvSpPr>
      <xdr:spPr bwMode="auto">
        <a:xfrm>
          <a:off x="449580" y="2385060"/>
          <a:ext cx="9448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388620</xdr:colOff>
      <xdr:row>8</xdr:row>
      <xdr:rowOff>228600</xdr:rowOff>
    </xdr:from>
    <xdr:to>
      <xdr:col>8</xdr:col>
      <xdr:colOff>0</xdr:colOff>
      <xdr:row>8</xdr:row>
      <xdr:rowOff>228600</xdr:rowOff>
    </xdr:to>
    <xdr:sp macro="" textlink="">
      <xdr:nvSpPr>
        <xdr:cNvPr id="4128" name="Line 16">
          <a:extLst>
            <a:ext uri="{FF2B5EF4-FFF2-40B4-BE49-F238E27FC236}">
              <a16:creationId xmlns:a16="http://schemas.microsoft.com/office/drawing/2014/main" id="{00000000-0008-0000-0400-000020100000}"/>
            </a:ext>
          </a:extLst>
        </xdr:cNvPr>
        <xdr:cNvSpPr>
          <a:spLocks noChangeShapeType="1"/>
        </xdr:cNvSpPr>
      </xdr:nvSpPr>
      <xdr:spPr bwMode="auto">
        <a:xfrm>
          <a:off x="1767840" y="2385060"/>
          <a:ext cx="19583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8</xdr:row>
      <xdr:rowOff>220980</xdr:rowOff>
    </xdr:from>
    <xdr:to>
      <xdr:col>11</xdr:col>
      <xdr:colOff>60960</xdr:colOff>
      <xdr:row>8</xdr:row>
      <xdr:rowOff>220980</xdr:rowOff>
    </xdr:to>
    <xdr:sp macro="" textlink="">
      <xdr:nvSpPr>
        <xdr:cNvPr id="4129" name="Line 17">
          <a:extLst>
            <a:ext uri="{FF2B5EF4-FFF2-40B4-BE49-F238E27FC236}">
              <a16:creationId xmlns:a16="http://schemas.microsoft.com/office/drawing/2014/main" id="{00000000-0008-0000-0400-000021100000}"/>
            </a:ext>
          </a:extLst>
        </xdr:cNvPr>
        <xdr:cNvSpPr>
          <a:spLocks noChangeShapeType="1"/>
        </xdr:cNvSpPr>
      </xdr:nvSpPr>
      <xdr:spPr bwMode="auto">
        <a:xfrm>
          <a:off x="4693920" y="2377440"/>
          <a:ext cx="30480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228600</xdr:rowOff>
    </xdr:from>
    <xdr:to>
      <xdr:col>9</xdr:col>
      <xdr:colOff>419100</xdr:colOff>
      <xdr:row>9</xdr:row>
      <xdr:rowOff>228600</xdr:rowOff>
    </xdr:to>
    <xdr:sp macro="" textlink="">
      <xdr:nvSpPr>
        <xdr:cNvPr id="4130" name="Line 19">
          <a:extLst>
            <a:ext uri="{FF2B5EF4-FFF2-40B4-BE49-F238E27FC236}">
              <a16:creationId xmlns:a16="http://schemas.microsoft.com/office/drawing/2014/main" id="{00000000-0008-0000-0400-000022100000}"/>
            </a:ext>
          </a:extLst>
        </xdr:cNvPr>
        <xdr:cNvSpPr>
          <a:spLocks noChangeShapeType="1"/>
        </xdr:cNvSpPr>
      </xdr:nvSpPr>
      <xdr:spPr bwMode="auto">
        <a:xfrm>
          <a:off x="2758440" y="2682240"/>
          <a:ext cx="17983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297180</xdr:colOff>
      <xdr:row>9</xdr:row>
      <xdr:rowOff>220980</xdr:rowOff>
    </xdr:from>
    <xdr:to>
      <xdr:col>4</xdr:col>
      <xdr:colOff>289560</xdr:colOff>
      <xdr:row>9</xdr:row>
      <xdr:rowOff>220980</xdr:rowOff>
    </xdr:to>
    <xdr:sp macro="" textlink="">
      <xdr:nvSpPr>
        <xdr:cNvPr id="4131" name="Line 20">
          <a:extLst>
            <a:ext uri="{FF2B5EF4-FFF2-40B4-BE49-F238E27FC236}">
              <a16:creationId xmlns:a16="http://schemas.microsoft.com/office/drawing/2014/main" id="{00000000-0008-0000-0400-000023100000}"/>
            </a:ext>
          </a:extLst>
        </xdr:cNvPr>
        <xdr:cNvSpPr>
          <a:spLocks noChangeShapeType="1"/>
        </xdr:cNvSpPr>
      </xdr:nvSpPr>
      <xdr:spPr bwMode="auto">
        <a:xfrm>
          <a:off x="297180" y="2674620"/>
          <a:ext cx="19278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39</xdr:row>
      <xdr:rowOff>220980</xdr:rowOff>
    </xdr:from>
    <xdr:to>
      <xdr:col>7</xdr:col>
      <xdr:colOff>182880</xdr:colOff>
      <xdr:row>39</xdr:row>
      <xdr:rowOff>220980</xdr:rowOff>
    </xdr:to>
    <xdr:sp macro="" textlink="">
      <xdr:nvSpPr>
        <xdr:cNvPr id="4132" name="Line 23">
          <a:extLst>
            <a:ext uri="{FF2B5EF4-FFF2-40B4-BE49-F238E27FC236}">
              <a16:creationId xmlns:a16="http://schemas.microsoft.com/office/drawing/2014/main" id="{00000000-0008-0000-0400-000024100000}"/>
            </a:ext>
          </a:extLst>
        </xdr:cNvPr>
        <xdr:cNvSpPr>
          <a:spLocks noChangeShapeType="1"/>
        </xdr:cNvSpPr>
      </xdr:nvSpPr>
      <xdr:spPr bwMode="auto">
        <a:xfrm>
          <a:off x="3025140" y="10355580"/>
          <a:ext cx="47244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83820</xdr:colOff>
      <xdr:row>39</xdr:row>
      <xdr:rowOff>220980</xdr:rowOff>
    </xdr:from>
    <xdr:to>
      <xdr:col>10</xdr:col>
      <xdr:colOff>22860</xdr:colOff>
      <xdr:row>39</xdr:row>
      <xdr:rowOff>220980</xdr:rowOff>
    </xdr:to>
    <xdr:sp macro="" textlink="">
      <xdr:nvSpPr>
        <xdr:cNvPr id="4133" name="Line 25">
          <a:extLst>
            <a:ext uri="{FF2B5EF4-FFF2-40B4-BE49-F238E27FC236}">
              <a16:creationId xmlns:a16="http://schemas.microsoft.com/office/drawing/2014/main" id="{00000000-0008-0000-0400-000025100000}"/>
            </a:ext>
          </a:extLst>
        </xdr:cNvPr>
        <xdr:cNvSpPr>
          <a:spLocks noChangeShapeType="1"/>
        </xdr:cNvSpPr>
      </xdr:nvSpPr>
      <xdr:spPr bwMode="auto">
        <a:xfrm>
          <a:off x="3810000" y="10355580"/>
          <a:ext cx="90678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99060</xdr:colOff>
      <xdr:row>39</xdr:row>
      <xdr:rowOff>220980</xdr:rowOff>
    </xdr:from>
    <xdr:to>
      <xdr:col>12</xdr:col>
      <xdr:colOff>335280</xdr:colOff>
      <xdr:row>39</xdr:row>
      <xdr:rowOff>220980</xdr:rowOff>
    </xdr:to>
    <xdr:sp macro="" textlink="">
      <xdr:nvSpPr>
        <xdr:cNvPr id="4134" name="Line 26">
          <a:extLst>
            <a:ext uri="{FF2B5EF4-FFF2-40B4-BE49-F238E27FC236}">
              <a16:creationId xmlns:a16="http://schemas.microsoft.com/office/drawing/2014/main" id="{00000000-0008-0000-0400-000026100000}"/>
            </a:ext>
          </a:extLst>
        </xdr:cNvPr>
        <xdr:cNvSpPr>
          <a:spLocks noChangeShapeType="1"/>
        </xdr:cNvSpPr>
      </xdr:nvSpPr>
      <xdr:spPr bwMode="auto">
        <a:xfrm>
          <a:off x="5036820" y="10355580"/>
          <a:ext cx="42672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</xdr:colOff>
      <xdr:row>38</xdr:row>
      <xdr:rowOff>220980</xdr:rowOff>
    </xdr:from>
    <xdr:to>
      <xdr:col>10</xdr:col>
      <xdr:colOff>76200</xdr:colOff>
      <xdr:row>38</xdr:row>
      <xdr:rowOff>220980</xdr:rowOff>
    </xdr:to>
    <xdr:sp macro="" textlink="">
      <xdr:nvSpPr>
        <xdr:cNvPr id="4135" name="Line 27">
          <a:extLst>
            <a:ext uri="{FF2B5EF4-FFF2-40B4-BE49-F238E27FC236}">
              <a16:creationId xmlns:a16="http://schemas.microsoft.com/office/drawing/2014/main" id="{00000000-0008-0000-0400-000027100000}"/>
            </a:ext>
          </a:extLst>
        </xdr:cNvPr>
        <xdr:cNvSpPr>
          <a:spLocks noChangeShapeType="1"/>
        </xdr:cNvSpPr>
      </xdr:nvSpPr>
      <xdr:spPr bwMode="auto">
        <a:xfrm>
          <a:off x="2766060" y="10058400"/>
          <a:ext cx="2004060" cy="0"/>
        </a:xfrm>
        <a:prstGeom prst="line">
          <a:avLst/>
        </a:prstGeom>
        <a:noFill/>
        <a:ln w="1">
          <a:solidFill>
            <a:srgbClr xmlns:mc="http://schemas.openxmlformats.org/markup-compatibility/2006" xmlns:a14="http://schemas.microsoft.com/office/drawing/2010/main" val="424242" mc:Ignorable="a14" a14:legacySpreadsheetColorIndex="6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381000</xdr:colOff>
      <xdr:row>0</xdr:row>
      <xdr:rowOff>15240</xdr:rowOff>
    </xdr:from>
    <xdr:to>
      <xdr:col>6</xdr:col>
      <xdr:colOff>495301</xdr:colOff>
      <xdr:row>4</xdr:row>
      <xdr:rowOff>115731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0" y="15240"/>
          <a:ext cx="937261" cy="11520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</xdr:row>
      <xdr:rowOff>45720</xdr:rowOff>
    </xdr:from>
    <xdr:to>
      <xdr:col>10</xdr:col>
      <xdr:colOff>91440</xdr:colOff>
      <xdr:row>12</xdr:row>
      <xdr:rowOff>160020</xdr:rowOff>
    </xdr:to>
    <xdr:graphicFrame macro="">
      <xdr:nvGraphicFramePr>
        <xdr:cNvPr id="5124" name="Chart 1">
          <a:extLst>
            <a:ext uri="{FF2B5EF4-FFF2-40B4-BE49-F238E27FC236}">
              <a16:creationId xmlns:a16="http://schemas.microsoft.com/office/drawing/2014/main" id="{00000000-0008-0000-0500-00000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228600</xdr:colOff>
          <xdr:row>1</xdr:row>
          <xdr:rowOff>6350</xdr:rowOff>
        </xdr:from>
        <xdr:to>
          <xdr:col>11</xdr:col>
          <xdr:colOff>298450</xdr:colOff>
          <xdr:row>3</xdr:row>
          <xdr:rowOff>50800</xdr:rowOff>
        </xdr:to>
        <xdr:sp macro="" textlink="">
          <xdr:nvSpPr>
            <xdr:cNvPr id="5123" name="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9436" rIns="36576" bIns="59436" anchor="ctr" upright="1"/>
            <a:lstStyle/>
            <a:p>
              <a:pPr algn="ctr" rtl="0">
                <a:defRPr sz="1000"/>
              </a:pPr>
              <a:r>
                <a:rPr lang="th-TH" sz="1400" b="0" i="0" u="none" strike="noStrike" baseline="0">
                  <a:solidFill>
                    <a:srgbClr val="000000"/>
                  </a:solidFill>
                  <a:latin typeface="BrowalliaUPC"/>
                  <a:cs typeface="BrowalliaUPC"/>
                </a:rPr>
                <a:t>Print Chart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0.29403</cdr:x>
      <cdr:y>0.11542</cdr:y>
    </cdr:from>
    <cdr:to>
      <cdr:x>0.41308</cdr:x>
      <cdr:y>0.27833</cdr:y>
    </cdr:to>
    <cdr:sp macro="" textlink="Score!$B$1">
      <cdr:nvSpPr>
        <cdr:cNvPr id="614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7464" y="332455"/>
          <a:ext cx="646844" cy="469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27432" tIns="68580" rIns="27432" bIns="6858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83A07732-1071-4933-930A-F83A3392BD2F}" type="TxLink">
            <a:rPr lang="th-TH" sz="1800" b="1" i="0" u="none" strike="noStrike" baseline="0">
              <a:solidFill>
                <a:srgbClr val="000000"/>
              </a:solidFill>
              <a:latin typeface="BrowalliaUPC"/>
              <a:cs typeface="BrowalliaUPC"/>
            </a:rPr>
            <a:pPr algn="ctr" rtl="0">
              <a:defRPr sz="1000"/>
            </a:pPr>
            <a:t> ,  , ภาค/</a:t>
          </a:fld>
          <a:endParaRPr lang="th-TH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/>
  </sheetViews>
  <sheetFormatPr defaultRowHeight="20" x14ac:dyDescent="0.6"/>
  <cols>
    <col min="4" max="4" width="4.8984375" customWidth="1"/>
  </cols>
  <sheetData>
    <row r="1" spans="1:12" ht="20.5" x14ac:dyDescent="0.65">
      <c r="A1" s="26" t="s">
        <v>0</v>
      </c>
    </row>
    <row r="2" spans="1:12" x14ac:dyDescent="0.6">
      <c r="C2" t="s">
        <v>1</v>
      </c>
      <c r="E2" s="13" t="s">
        <v>2</v>
      </c>
    </row>
    <row r="3" spans="1:12" ht="20.5" x14ac:dyDescent="0.65">
      <c r="A3" s="153" t="s">
        <v>4</v>
      </c>
      <c r="B3" s="49"/>
      <c r="C3" s="49" t="s">
        <v>3</v>
      </c>
      <c r="D3" s="49"/>
      <c r="E3" s="145" t="s">
        <v>118</v>
      </c>
      <c r="F3" s="49"/>
      <c r="G3" s="49"/>
      <c r="H3" s="49"/>
      <c r="I3" s="49"/>
      <c r="J3" s="49"/>
      <c r="K3" s="49"/>
      <c r="L3" s="49"/>
    </row>
    <row r="4" spans="1:12" ht="20.5" x14ac:dyDescent="0.65">
      <c r="A4" s="153"/>
      <c r="B4" s="49"/>
      <c r="C4" s="49"/>
      <c r="D4" s="49"/>
      <c r="E4" s="145" t="s">
        <v>117</v>
      </c>
      <c r="F4" s="49"/>
      <c r="G4" s="49"/>
      <c r="H4" s="49"/>
      <c r="I4" s="49"/>
      <c r="J4" s="49"/>
      <c r="K4" s="49"/>
      <c r="L4" s="49"/>
    </row>
    <row r="5" spans="1:12" x14ac:dyDescent="0.6">
      <c r="A5" s="154"/>
      <c r="B5" s="49"/>
      <c r="C5" s="49" t="s">
        <v>5</v>
      </c>
      <c r="D5" s="49"/>
      <c r="E5" s="145" t="s">
        <v>120</v>
      </c>
      <c r="F5" s="49"/>
      <c r="G5" s="49"/>
      <c r="H5" s="49"/>
      <c r="I5" s="49"/>
      <c r="J5" s="49"/>
      <c r="K5" s="49"/>
      <c r="L5" s="49"/>
    </row>
    <row r="6" spans="1:12" x14ac:dyDescent="0.6">
      <c r="A6" s="154"/>
      <c r="B6" s="49"/>
      <c r="C6" s="49"/>
      <c r="D6" s="49"/>
      <c r="E6" s="145" t="s">
        <v>119</v>
      </c>
      <c r="F6" s="49"/>
      <c r="G6" s="49"/>
      <c r="H6" s="49"/>
      <c r="I6" s="49"/>
      <c r="J6" s="49"/>
      <c r="K6" s="49"/>
      <c r="L6" s="49"/>
    </row>
    <row r="7" spans="1:12" x14ac:dyDescent="0.6">
      <c r="A7" s="155"/>
      <c r="B7" s="150"/>
      <c r="C7" s="150"/>
      <c r="D7" s="150"/>
      <c r="E7" s="151" t="s">
        <v>113</v>
      </c>
      <c r="F7" s="150"/>
      <c r="G7" s="150"/>
      <c r="H7" s="150"/>
      <c r="I7" s="150"/>
      <c r="J7" s="152" t="s">
        <v>114</v>
      </c>
      <c r="K7" s="150"/>
      <c r="L7" s="150"/>
    </row>
    <row r="8" spans="1:12" x14ac:dyDescent="0.6">
      <c r="A8" s="155"/>
      <c r="B8" s="150"/>
      <c r="C8" s="150"/>
      <c r="D8" s="150"/>
      <c r="E8" s="151" t="s">
        <v>115</v>
      </c>
      <c r="F8" s="150"/>
      <c r="G8" s="150"/>
      <c r="H8" s="150"/>
      <c r="I8" s="152" t="s">
        <v>116</v>
      </c>
      <c r="J8" s="150"/>
      <c r="K8" s="150"/>
      <c r="L8" s="150"/>
    </row>
    <row r="9" spans="1:12" ht="20.5" x14ac:dyDescent="0.65">
      <c r="A9" s="58" t="s">
        <v>8</v>
      </c>
      <c r="B9" s="56"/>
      <c r="C9" s="56" t="s">
        <v>6</v>
      </c>
      <c r="D9" s="56"/>
      <c r="E9" s="57" t="s">
        <v>7</v>
      </c>
      <c r="F9" s="56"/>
      <c r="G9" s="56"/>
      <c r="H9" s="56"/>
      <c r="I9" s="56"/>
      <c r="J9" s="56"/>
      <c r="K9" s="56"/>
      <c r="L9" s="56"/>
    </row>
    <row r="10" spans="1:12" x14ac:dyDescent="0.6">
      <c r="A10" s="59"/>
      <c r="B10" s="56"/>
      <c r="C10" s="56" t="s">
        <v>9</v>
      </c>
      <c r="D10" s="56"/>
      <c r="E10" s="57" t="s">
        <v>10</v>
      </c>
      <c r="F10" s="56"/>
      <c r="G10" s="56"/>
      <c r="H10" s="56"/>
      <c r="I10" s="56"/>
      <c r="J10" s="56"/>
      <c r="K10" s="56"/>
      <c r="L10" s="56"/>
    </row>
    <row r="11" spans="1:12" x14ac:dyDescent="0.6">
      <c r="A11" s="59"/>
      <c r="B11" s="56"/>
      <c r="C11" s="56" t="s">
        <v>11</v>
      </c>
      <c r="D11" s="56"/>
      <c r="E11" s="57" t="s">
        <v>12</v>
      </c>
      <c r="F11" s="56"/>
      <c r="G11" s="56"/>
      <c r="H11" s="56"/>
      <c r="I11" s="56"/>
      <c r="J11" s="56"/>
      <c r="K11" s="56"/>
      <c r="L11" s="56"/>
    </row>
    <row r="12" spans="1:12" x14ac:dyDescent="0.6">
      <c r="C12" t="s">
        <v>13</v>
      </c>
      <c r="E12" s="13" t="s">
        <v>14</v>
      </c>
    </row>
    <row r="13" spans="1:12" x14ac:dyDescent="0.6">
      <c r="E13" s="13" t="s">
        <v>96</v>
      </c>
    </row>
    <row r="14" spans="1:12" x14ac:dyDescent="0.6">
      <c r="E14" s="13" t="s">
        <v>98</v>
      </c>
    </row>
    <row r="15" spans="1:12" x14ac:dyDescent="0.6">
      <c r="E15" s="13" t="s">
        <v>97</v>
      </c>
    </row>
    <row r="16" spans="1:12" x14ac:dyDescent="0.6">
      <c r="C16" t="s">
        <v>95</v>
      </c>
      <c r="E16" s="13" t="s">
        <v>15</v>
      </c>
    </row>
    <row r="18" spans="1:8" x14ac:dyDescent="0.6">
      <c r="A18" t="s">
        <v>16</v>
      </c>
    </row>
    <row r="19" spans="1:8" x14ac:dyDescent="0.6">
      <c r="A19" t="s">
        <v>121</v>
      </c>
      <c r="H19" s="49"/>
    </row>
    <row r="20" spans="1:8" x14ac:dyDescent="0.6">
      <c r="A20" t="s">
        <v>17</v>
      </c>
    </row>
  </sheetData>
  <sheetProtection password="C4FC" sheet="1" objects="1" scenarios="1"/>
  <phoneticPr fontId="0" type="noConversion"/>
  <pageMargins left="0.75" right="0.75" top="1" bottom="1" header="0.5" footer="0.5"/>
  <pageSetup paperSize="9" orientation="portrait" r:id="rId1"/>
  <headerFooter alignWithMargins="0">
    <oddHeader>&amp;อ</oddHeader>
    <oddFooter>Page &amp;_x0000_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workbookViewId="0">
      <pane xSplit="10960"/>
      <selection activeCell="F6" sqref="F6"/>
      <selection pane="topRight" activeCell="K5" sqref="K5"/>
    </sheetView>
  </sheetViews>
  <sheetFormatPr defaultRowHeight="20" x14ac:dyDescent="0.6"/>
  <cols>
    <col min="1" max="1" width="9" customWidth="1"/>
    <col min="2" max="2" width="10.8984375" customWidth="1"/>
    <col min="3" max="3" width="13" customWidth="1"/>
    <col min="4" max="4" width="9.5" customWidth="1"/>
    <col min="5" max="5" width="12.09765625" customWidth="1"/>
    <col min="6" max="6" width="11.19921875" customWidth="1"/>
  </cols>
  <sheetData>
    <row r="1" spans="1:13" ht="22.5" x14ac:dyDescent="0.65">
      <c r="A1" s="176" t="s">
        <v>18</v>
      </c>
      <c r="B1" s="183"/>
      <c r="C1" s="68"/>
      <c r="D1" s="177" t="s">
        <v>89</v>
      </c>
      <c r="E1" s="183"/>
      <c r="F1" s="68"/>
      <c r="G1" s="68"/>
      <c r="H1" s="68"/>
    </row>
    <row r="2" spans="1:13" ht="22.5" x14ac:dyDescent="0.65">
      <c r="A2" s="178" t="s">
        <v>19</v>
      </c>
      <c r="B2" s="184"/>
      <c r="C2" s="146"/>
      <c r="D2" s="178" t="s">
        <v>20</v>
      </c>
      <c r="E2" s="185"/>
      <c r="F2" s="147"/>
      <c r="G2" s="179" t="s">
        <v>110</v>
      </c>
      <c r="H2" s="180"/>
    </row>
    <row r="3" spans="1:13" ht="22.5" x14ac:dyDescent="0.65">
      <c r="A3" s="178" t="s">
        <v>22</v>
      </c>
      <c r="B3" s="185"/>
      <c r="C3" s="186"/>
      <c r="D3" s="181" t="s">
        <v>23</v>
      </c>
      <c r="E3" s="185"/>
      <c r="F3" s="186"/>
      <c r="G3" s="162"/>
      <c r="H3" s="182" t="s">
        <v>24</v>
      </c>
      <c r="I3" s="31"/>
      <c r="J3" s="30"/>
    </row>
    <row r="4" spans="1:13" ht="23" x14ac:dyDescent="0.7">
      <c r="A4" s="54" t="s">
        <v>125</v>
      </c>
      <c r="B4" s="31"/>
      <c r="C4" s="31"/>
      <c r="D4" s="162"/>
      <c r="E4" s="31" t="s">
        <v>25</v>
      </c>
      <c r="G4" s="174" t="s">
        <v>26</v>
      </c>
      <c r="H4" s="9">
        <f>MAX([0]!marks)</f>
        <v>0</v>
      </c>
    </row>
    <row r="5" spans="1:13" ht="23" x14ac:dyDescent="0.7">
      <c r="A5" s="54" t="s">
        <v>126</v>
      </c>
      <c r="B5" s="31"/>
      <c r="C5" s="31"/>
      <c r="D5" s="162"/>
      <c r="E5" s="31" t="s">
        <v>25</v>
      </c>
      <c r="G5" s="174" t="s">
        <v>27</v>
      </c>
      <c r="H5" s="9">
        <f>MIN([0]!marks)</f>
        <v>0</v>
      </c>
    </row>
    <row r="6" spans="1:13" ht="23" x14ac:dyDescent="0.7">
      <c r="A6" s="54" t="s">
        <v>127</v>
      </c>
      <c r="B6" s="31"/>
      <c r="C6" s="31"/>
      <c r="D6" s="162"/>
      <c r="E6" s="31" t="s">
        <v>25</v>
      </c>
      <c r="G6" s="174" t="s">
        <v>28</v>
      </c>
      <c r="H6" s="9">
        <f>STDEV([0]!marks)</f>
        <v>0</v>
      </c>
    </row>
    <row r="7" spans="1:13" ht="23" x14ac:dyDescent="0.7">
      <c r="A7" s="54" t="s">
        <v>128</v>
      </c>
      <c r="B7" s="31"/>
      <c r="C7" s="31"/>
      <c r="D7" s="162"/>
      <c r="E7" s="31" t="s">
        <v>25</v>
      </c>
      <c r="G7" s="174" t="s">
        <v>29</v>
      </c>
      <c r="H7" s="9">
        <f>AVERAGE([0]!marks)</f>
        <v>0</v>
      </c>
    </row>
    <row r="8" spans="1:13" ht="23" x14ac:dyDescent="0.7">
      <c r="A8" s="55" t="s">
        <v>129</v>
      </c>
      <c r="B8" s="32"/>
      <c r="C8" s="32"/>
      <c r="D8" s="169">
        <f>D4-(D5+D6+D7)</f>
        <v>0</v>
      </c>
      <c r="E8" s="32" t="s">
        <v>25</v>
      </c>
      <c r="F8" s="3"/>
      <c r="G8" s="175" t="s">
        <v>30</v>
      </c>
      <c r="H8" s="11">
        <f>G20</f>
        <v>0</v>
      </c>
    </row>
    <row r="9" spans="1:13" ht="20.5" x14ac:dyDescent="0.65">
      <c r="A9" s="1" t="s">
        <v>31</v>
      </c>
      <c r="B9" s="4" t="s">
        <v>32</v>
      </c>
      <c r="C9" s="4"/>
      <c r="D9" s="1" t="s">
        <v>33</v>
      </c>
      <c r="E9" s="1" t="s">
        <v>33</v>
      </c>
      <c r="F9" s="5" t="s">
        <v>34</v>
      </c>
      <c r="G9" s="5" t="s">
        <v>34</v>
      </c>
      <c r="H9" s="1" t="s">
        <v>35</v>
      </c>
    </row>
    <row r="10" spans="1:13" ht="20.5" x14ac:dyDescent="0.65">
      <c r="A10" s="6"/>
      <c r="B10" s="7" t="s">
        <v>36</v>
      </c>
      <c r="C10" s="7" t="s">
        <v>37</v>
      </c>
      <c r="D10" s="7" t="s">
        <v>38</v>
      </c>
      <c r="E10" s="8" t="s">
        <v>39</v>
      </c>
      <c r="F10" s="7"/>
      <c r="G10" s="7" t="s">
        <v>40</v>
      </c>
      <c r="H10" s="3"/>
      <c r="K10" s="26"/>
    </row>
    <row r="11" spans="1:13" x14ac:dyDescent="0.6">
      <c r="A11" t="s">
        <v>41</v>
      </c>
      <c r="B11" s="148">
        <v>80</v>
      </c>
      <c r="C11" s="24">
        <v>100</v>
      </c>
      <c r="D11">
        <f>FREQUENCY([0]!marks,C11)</f>
        <v>100</v>
      </c>
      <c r="E11">
        <f t="shared" ref="E11:E17" si="0">D11-D12</f>
        <v>0</v>
      </c>
      <c r="F11" s="2">
        <v>4</v>
      </c>
      <c r="G11">
        <f t="shared" ref="G11:G18" si="1">F11*E11</f>
        <v>0</v>
      </c>
      <c r="H11" s="9">
        <f>E11/$E$20*100</f>
        <v>0</v>
      </c>
      <c r="K11" s="28">
        <v>63.3</v>
      </c>
      <c r="L11" s="28">
        <v>69.099999999999994</v>
      </c>
      <c r="M11" s="28">
        <v>5.8</v>
      </c>
    </row>
    <row r="12" spans="1:13" x14ac:dyDescent="0.6">
      <c r="A12" t="s">
        <v>42</v>
      </c>
      <c r="B12" s="148">
        <v>74</v>
      </c>
      <c r="C12" s="24">
        <f>B11-0.001-1</f>
        <v>78.998999999999995</v>
      </c>
      <c r="D12">
        <f>FREQUENCY([0]!marks,C12+0.5)</f>
        <v>100</v>
      </c>
      <c r="E12">
        <f t="shared" si="0"/>
        <v>0</v>
      </c>
      <c r="F12" s="2">
        <v>3.5</v>
      </c>
      <c r="G12">
        <f t="shared" si="1"/>
        <v>0</v>
      </c>
      <c r="H12" s="9">
        <f t="shared" ref="H12:H19" si="2">E12/$E$20*100</f>
        <v>0</v>
      </c>
      <c r="K12" s="28">
        <v>62.2</v>
      </c>
      <c r="L12" s="28">
        <v>63.3</v>
      </c>
      <c r="M12" s="28">
        <v>1.0999999999999943</v>
      </c>
    </row>
    <row r="13" spans="1:13" x14ac:dyDescent="0.6">
      <c r="A13" t="s">
        <v>43</v>
      </c>
      <c r="B13" s="148">
        <v>67</v>
      </c>
      <c r="C13" s="24">
        <f t="shared" ref="C13:C18" si="3">B12-0.001-1</f>
        <v>72.998999999999995</v>
      </c>
      <c r="D13">
        <f>FREQUENCY([0]!marks,C13+0.5)</f>
        <v>100</v>
      </c>
      <c r="E13">
        <f t="shared" si="0"/>
        <v>0</v>
      </c>
      <c r="F13" s="2">
        <v>3</v>
      </c>
      <c r="G13">
        <f t="shared" si="1"/>
        <v>0</v>
      </c>
      <c r="H13" s="9">
        <f t="shared" si="2"/>
        <v>0</v>
      </c>
      <c r="K13" s="28">
        <v>57.3</v>
      </c>
      <c r="L13" s="28">
        <v>60.3</v>
      </c>
      <c r="M13" s="28">
        <v>3</v>
      </c>
    </row>
    <row r="14" spans="1:13" x14ac:dyDescent="0.6">
      <c r="A14" t="s">
        <v>44</v>
      </c>
      <c r="B14" s="148">
        <v>60</v>
      </c>
      <c r="C14" s="24">
        <f t="shared" si="3"/>
        <v>65.998999999999995</v>
      </c>
      <c r="D14">
        <f>FREQUENCY([0]!marks,C14+0.5)</f>
        <v>100</v>
      </c>
      <c r="E14">
        <f t="shared" si="0"/>
        <v>0</v>
      </c>
      <c r="F14" s="2">
        <v>2.5</v>
      </c>
      <c r="G14">
        <f t="shared" si="1"/>
        <v>0</v>
      </c>
      <c r="H14" s="9">
        <f t="shared" si="2"/>
        <v>0</v>
      </c>
      <c r="K14" s="28">
        <v>53.6</v>
      </c>
      <c r="L14" s="28">
        <v>54.733333333333334</v>
      </c>
      <c r="M14" s="28">
        <v>1.1333333333333329</v>
      </c>
    </row>
    <row r="15" spans="1:13" x14ac:dyDescent="0.6">
      <c r="A15" t="s">
        <v>45</v>
      </c>
      <c r="B15" s="148">
        <v>53</v>
      </c>
      <c r="C15" s="24">
        <f t="shared" si="3"/>
        <v>58.999000000000002</v>
      </c>
      <c r="D15">
        <f>FREQUENCY([0]!marks,C15+0.5)</f>
        <v>100</v>
      </c>
      <c r="E15">
        <f t="shared" si="0"/>
        <v>0</v>
      </c>
      <c r="F15" s="2">
        <v>2</v>
      </c>
      <c r="G15">
        <f t="shared" si="1"/>
        <v>0</v>
      </c>
      <c r="H15" s="9">
        <f t="shared" si="2"/>
        <v>0</v>
      </c>
      <c r="K15" s="28">
        <v>49.766666666666666</v>
      </c>
      <c r="L15" s="28">
        <v>51.266666666666666</v>
      </c>
      <c r="M15" s="28">
        <v>1.5</v>
      </c>
    </row>
    <row r="16" spans="1:13" x14ac:dyDescent="0.6">
      <c r="A16" t="s">
        <v>46</v>
      </c>
      <c r="B16" s="148">
        <v>47</v>
      </c>
      <c r="C16" s="24">
        <f t="shared" si="3"/>
        <v>51.999000000000002</v>
      </c>
      <c r="D16">
        <f>FREQUENCY([0]!marks,C16+0.5)</f>
        <v>100</v>
      </c>
      <c r="E16">
        <f t="shared" si="0"/>
        <v>0</v>
      </c>
      <c r="F16" s="2">
        <v>1.5</v>
      </c>
      <c r="G16">
        <f t="shared" si="1"/>
        <v>0</v>
      </c>
      <c r="H16" s="9">
        <f t="shared" si="2"/>
        <v>0</v>
      </c>
      <c r="K16" s="28">
        <v>34.200000000000003</v>
      </c>
      <c r="L16" s="28">
        <v>35.533333333333339</v>
      </c>
      <c r="M16" s="28">
        <v>1.3333333333333357</v>
      </c>
    </row>
    <row r="17" spans="1:13" x14ac:dyDescent="0.6">
      <c r="A17" t="s">
        <v>47</v>
      </c>
      <c r="B17" s="148">
        <v>40</v>
      </c>
      <c r="C17" s="24">
        <f t="shared" si="3"/>
        <v>45.999000000000002</v>
      </c>
      <c r="D17">
        <f>FREQUENCY([0]!marks,C17+0.5)</f>
        <v>100</v>
      </c>
      <c r="E17">
        <f t="shared" si="0"/>
        <v>0</v>
      </c>
      <c r="F17" s="2">
        <v>1</v>
      </c>
      <c r="G17">
        <f t="shared" si="1"/>
        <v>0</v>
      </c>
      <c r="H17" s="9">
        <f t="shared" si="2"/>
        <v>0</v>
      </c>
      <c r="K17" s="28">
        <v>31.7</v>
      </c>
      <c r="L17" s="28">
        <v>33.200000000000003</v>
      </c>
      <c r="M17" s="28">
        <v>1.5</v>
      </c>
    </row>
    <row r="18" spans="1:13" x14ac:dyDescent="0.6">
      <c r="A18" s="3" t="s">
        <v>48</v>
      </c>
      <c r="B18" s="149">
        <v>0</v>
      </c>
      <c r="C18" s="25">
        <f t="shared" si="3"/>
        <v>38.999000000000002</v>
      </c>
      <c r="D18" s="3">
        <f>FREQUENCY([0]!marks,C18+0.5)</f>
        <v>100</v>
      </c>
      <c r="E18" s="3">
        <f>D18-D20</f>
        <v>100</v>
      </c>
      <c r="F18" s="10">
        <v>0</v>
      </c>
      <c r="G18" s="3">
        <f t="shared" si="1"/>
        <v>0</v>
      </c>
      <c r="H18" s="33">
        <f t="shared" si="2"/>
        <v>100</v>
      </c>
      <c r="K18" s="28">
        <v>27.033333333333331</v>
      </c>
      <c r="L18" s="28">
        <v>28.033333333333335</v>
      </c>
      <c r="M18" s="28">
        <v>1</v>
      </c>
    </row>
    <row r="19" spans="1:13" ht="22.5" x14ac:dyDescent="0.65">
      <c r="A19" s="84" t="s">
        <v>99</v>
      </c>
      <c r="B19" s="85"/>
      <c r="C19" s="156"/>
      <c r="D19" s="161">
        <f>COUNTIF(Score!AJ9:AJ108,"I")</f>
        <v>0</v>
      </c>
      <c r="E19" s="33">
        <f>D19</f>
        <v>0</v>
      </c>
      <c r="F19" s="10"/>
      <c r="G19" s="3"/>
      <c r="H19" s="33">
        <f t="shared" si="2"/>
        <v>0</v>
      </c>
      <c r="K19" s="28"/>
      <c r="L19" s="28"/>
      <c r="M19" s="28"/>
    </row>
    <row r="20" spans="1:13" x14ac:dyDescent="0.6">
      <c r="E20" s="3">
        <f>SUM(E11:E19)</f>
        <v>100</v>
      </c>
      <c r="F20" s="3">
        <f>SUM(E11:E18)</f>
        <v>100</v>
      </c>
      <c r="G20" s="11">
        <f>SUM(G11:G18)/F20</f>
        <v>0</v>
      </c>
      <c r="H20" s="33">
        <f>SUM(H11:H19)</f>
        <v>100</v>
      </c>
      <c r="K20" s="28">
        <v>18.100000000000001</v>
      </c>
      <c r="L20" s="28">
        <v>26.333333333333332</v>
      </c>
      <c r="M20" s="28">
        <v>8.2333333333333307</v>
      </c>
    </row>
    <row r="21" spans="1:13" x14ac:dyDescent="0.6">
      <c r="K21" s="28">
        <v>11.7</v>
      </c>
      <c r="L21" s="28">
        <v>18.100000000000001</v>
      </c>
      <c r="M21" s="28">
        <v>6.4</v>
      </c>
    </row>
  </sheetData>
  <sheetProtection password="C4FC" sheet="1" objects="1" scenarios="1"/>
  <phoneticPr fontId="0" type="noConversion"/>
  <printOptions gridLines="1" gridLinesSet="0"/>
  <pageMargins left="0.78740157480314965" right="0.78740157480314965" top="0.98425196850393704" bottom="0.98425196850393704" header="0.51181102362204722" footer="0.47244094488188981"/>
  <pageSetup paperSize="9" orientation="portrait" horizontalDpi="180" verticalDpi="180" r:id="rId1"/>
  <headerFooter alignWithMargins="0">
    <oddHeader>&amp;_x0000_</oddHeader>
    <oddFooter>Page &amp;_x0000_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Line="0" autoPict="0" macro="[0]!Macro3">
                <anchor moveWithCells="1" sizeWithCells="1">
                  <from>
                    <xdr:col>10</xdr:col>
                    <xdr:colOff>12700</xdr:colOff>
                    <xdr:row>6</xdr:row>
                    <xdr:rowOff>266700</xdr:rowOff>
                  </from>
                  <to>
                    <xdr:col>13</xdr:col>
                    <xdr:colOff>0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5"/>
  <sheetViews>
    <sheetView zoomScaleNormal="100" workbookViewId="0">
      <pane xSplit="12780"/>
      <selection activeCell="C5" sqref="C5:C8"/>
      <selection pane="topRight" activeCell="A5" sqref="A5:A8"/>
    </sheetView>
  </sheetViews>
  <sheetFormatPr defaultRowHeight="20" x14ac:dyDescent="0.6"/>
  <cols>
    <col min="1" max="1" width="4.69921875" customWidth="1"/>
    <col min="3" max="3" width="23.09765625" customWidth="1"/>
    <col min="4" max="15" width="5.69921875" customWidth="1"/>
    <col min="16" max="16" width="6.09765625" customWidth="1"/>
    <col min="17" max="17" width="9.59765625" customWidth="1"/>
    <col min="18" max="18" width="11.09765625" customWidth="1"/>
    <col min="19" max="21" width="5.69921875" hidden="1" customWidth="1"/>
    <col min="22" max="22" width="1.3984375" hidden="1" customWidth="1"/>
    <col min="23" max="23" width="5.69921875" hidden="1" customWidth="1"/>
    <col min="24" max="24" width="3.09765625" hidden="1" customWidth="1"/>
    <col min="25" max="27" width="5.69921875" hidden="1" customWidth="1"/>
    <col min="28" max="28" width="2.09765625" hidden="1" customWidth="1"/>
    <col min="29" max="32" width="5.69921875" hidden="1" customWidth="1"/>
    <col min="33" max="33" width="5.8984375" hidden="1" customWidth="1"/>
    <col min="34" max="34" width="12" customWidth="1"/>
    <col min="35" max="35" width="10" customWidth="1"/>
  </cols>
  <sheetData>
    <row r="1" spans="1:43" ht="25.5" x14ac:dyDescent="0.75">
      <c r="A1" s="73" t="s">
        <v>49</v>
      </c>
      <c r="B1" s="52" t="str">
        <f>CoverPage!B2 &amp; " , " &amp; CoverPage!E2 &amp; " , " &amp;CoverPage!A1 &amp; CoverPage!B1 &amp; "/" &amp;CoverPage!E1</f>
        <v xml:space="preserve"> ,  , ภาค/</v>
      </c>
      <c r="C1" s="53"/>
      <c r="D1" s="53"/>
      <c r="E1" s="53"/>
      <c r="F1" s="51"/>
      <c r="G1" s="51"/>
    </row>
    <row r="2" spans="1:43" x14ac:dyDescent="0.6">
      <c r="AB2" s="13" t="s">
        <v>50</v>
      </c>
    </row>
    <row r="3" spans="1:43" x14ac:dyDescent="0.6">
      <c r="AB3" s="13" t="s">
        <v>51</v>
      </c>
    </row>
    <row r="4" spans="1:43" ht="20.5" thickBot="1" x14ac:dyDescent="0.65">
      <c r="A4" s="62"/>
      <c r="B4" s="62"/>
      <c r="C4" s="62"/>
      <c r="D4" s="61" t="s">
        <v>52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</row>
    <row r="5" spans="1:43" ht="20.5" x14ac:dyDescent="0.65">
      <c r="A5" s="190" t="s">
        <v>53</v>
      </c>
      <c r="B5" s="193" t="s">
        <v>54</v>
      </c>
      <c r="C5" s="196" t="s">
        <v>55</v>
      </c>
      <c r="D5" s="202" t="s">
        <v>57</v>
      </c>
      <c r="E5" s="203"/>
      <c r="F5" s="203"/>
      <c r="G5" s="203"/>
      <c r="H5" s="203"/>
      <c r="I5" s="204"/>
      <c r="J5" s="208" t="s">
        <v>58</v>
      </c>
      <c r="K5" s="209"/>
      <c r="L5" s="209"/>
      <c r="M5" s="209"/>
      <c r="N5" s="209"/>
      <c r="O5" s="210"/>
      <c r="P5" s="199" t="s">
        <v>67</v>
      </c>
      <c r="Q5" s="134"/>
      <c r="R5" s="13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3" t="s">
        <v>56</v>
      </c>
      <c r="AI5" s="66"/>
      <c r="AJ5" s="187" t="s">
        <v>31</v>
      </c>
    </row>
    <row r="6" spans="1:43" ht="20.5" thickBot="1" x14ac:dyDescent="0.65">
      <c r="A6" s="191"/>
      <c r="B6" s="194"/>
      <c r="C6" s="197"/>
      <c r="D6" s="205"/>
      <c r="E6" s="206"/>
      <c r="F6" s="206"/>
      <c r="G6" s="206"/>
      <c r="H6" s="206"/>
      <c r="I6" s="207"/>
      <c r="J6" s="211"/>
      <c r="K6" s="212"/>
      <c r="L6" s="212"/>
      <c r="M6" s="212"/>
      <c r="N6" s="212"/>
      <c r="O6" s="213"/>
      <c r="P6" s="200"/>
      <c r="Q6" s="135"/>
      <c r="R6" s="13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64" t="s">
        <v>59</v>
      </c>
      <c r="AI6" s="67" t="s">
        <v>60</v>
      </c>
      <c r="AJ6" s="188"/>
    </row>
    <row r="7" spans="1:43" ht="20.5" x14ac:dyDescent="0.65">
      <c r="A7" s="191"/>
      <c r="B7" s="194"/>
      <c r="C7" s="197"/>
      <c r="D7" s="70" t="s">
        <v>61</v>
      </c>
      <c r="E7" s="71" t="s">
        <v>62</v>
      </c>
      <c r="F7" s="71" t="s">
        <v>63</v>
      </c>
      <c r="G7" s="71" t="s">
        <v>64</v>
      </c>
      <c r="H7" s="72" t="s">
        <v>65</v>
      </c>
      <c r="I7" s="79" t="s">
        <v>94</v>
      </c>
      <c r="J7" s="70" t="s">
        <v>61</v>
      </c>
      <c r="K7" s="71" t="s">
        <v>62</v>
      </c>
      <c r="L7" s="71" t="s">
        <v>63</v>
      </c>
      <c r="M7" s="71" t="s">
        <v>64</v>
      </c>
      <c r="N7" s="72" t="s">
        <v>65</v>
      </c>
      <c r="O7" s="79" t="s">
        <v>66</v>
      </c>
      <c r="P7" s="201"/>
      <c r="Q7" s="136"/>
      <c r="R7" s="13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65"/>
      <c r="AI7" s="68"/>
      <c r="AJ7" s="188"/>
    </row>
    <row r="8" spans="1:43" ht="21" thickBot="1" x14ac:dyDescent="0.7">
      <c r="A8" s="192"/>
      <c r="B8" s="195"/>
      <c r="C8" s="198"/>
      <c r="D8" s="74">
        <v>12</v>
      </c>
      <c r="E8" s="75">
        <v>12</v>
      </c>
      <c r="F8" s="75">
        <v>12</v>
      </c>
      <c r="G8" s="75">
        <v>12</v>
      </c>
      <c r="H8" s="76">
        <v>12</v>
      </c>
      <c r="I8" s="82">
        <v>40</v>
      </c>
      <c r="J8" s="74">
        <v>12</v>
      </c>
      <c r="K8" s="75">
        <v>12</v>
      </c>
      <c r="L8" s="75">
        <v>12</v>
      </c>
      <c r="M8" s="75">
        <v>12</v>
      </c>
      <c r="N8" s="76">
        <v>12</v>
      </c>
      <c r="O8" s="80">
        <v>50</v>
      </c>
      <c r="P8" s="81">
        <v>10</v>
      </c>
      <c r="Q8" s="137"/>
      <c r="R8" s="137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142">
        <v>100</v>
      </c>
      <c r="AI8" s="78">
        <v>100</v>
      </c>
      <c r="AJ8" s="189"/>
      <c r="AQ8" s="132" t="s">
        <v>112</v>
      </c>
    </row>
    <row r="9" spans="1:43" ht="21" customHeight="1" x14ac:dyDescent="0.65">
      <c r="A9" s="83">
        <v>1</v>
      </c>
      <c r="B9" s="157"/>
      <c r="C9" s="158"/>
      <c r="D9" s="138">
        <v>0</v>
      </c>
      <c r="E9" s="138">
        <v>0</v>
      </c>
      <c r="F9" s="139">
        <v>0</v>
      </c>
      <c r="G9" s="139">
        <v>0</v>
      </c>
      <c r="H9" s="140">
        <v>0</v>
      </c>
      <c r="I9" s="131">
        <f>SUM(D9:H9)</f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31">
        <f>SUM(J9:N9)</f>
        <v>0</v>
      </c>
      <c r="P9" s="141">
        <v>0</v>
      </c>
      <c r="Q9" s="144"/>
      <c r="R9" s="144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43">
        <f t="shared" ref="AH9:AH74" si="0">I9+O9+P9</f>
        <v>0</v>
      </c>
      <c r="AI9" s="77">
        <f t="shared" ref="AI9:AI108" si="1">IF(AH9="","",IF(AH9="ขาดสอบ","",IF(AH9="I","",ROUND(AH9,0))))</f>
        <v>0</v>
      </c>
      <c r="AJ9" s="69" t="str">
        <f t="shared" ref="AJ9:AJ74" si="2">IF(AI9="",AQ9,IF(AI9&gt;=Gr_A,"A ",IF(AI9&gt;=Gr_Bp,"B+",IF(AI9&gt;=Gr_B,"B ",IF(AI9&gt;=Gr_Cp,"C+",IF(AI9&gt;=Gr_C,"C ",IF(AI9&gt;=Gr_Dp,"D+",IF(AI9&gt;=Gr_D,"D ","F "))))))))</f>
        <v xml:space="preserve">F </v>
      </c>
      <c r="AQ9" s="119">
        <f t="shared" ref="AQ9:AQ74" si="3">IF(AH9="","",IF(AH9="ขาดสอบ","F",IF(AH9="I","I",0)))</f>
        <v>0</v>
      </c>
    </row>
    <row r="10" spans="1:43" ht="21" customHeight="1" x14ac:dyDescent="0.65">
      <c r="A10" s="83">
        <v>2</v>
      </c>
      <c r="B10" s="159"/>
      <c r="C10" s="160"/>
      <c r="D10" s="138">
        <v>0</v>
      </c>
      <c r="E10" s="138">
        <v>0</v>
      </c>
      <c r="F10" s="139">
        <v>0</v>
      </c>
      <c r="G10" s="139">
        <v>0</v>
      </c>
      <c r="H10" s="140">
        <v>0</v>
      </c>
      <c r="I10" s="131">
        <f t="shared" ref="I10:I30" si="4">SUM(D10:H10)</f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31">
        <f t="shared" ref="O10:O30" si="5">SUM(J10:N10)</f>
        <v>0</v>
      </c>
      <c r="P10" s="141">
        <v>0</v>
      </c>
      <c r="Q10" s="144"/>
      <c r="R10" s="144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43">
        <f t="shared" ref="AH10:AH30" si="6">I10+O10+P10</f>
        <v>0</v>
      </c>
      <c r="AI10" s="77">
        <f t="shared" si="1"/>
        <v>0</v>
      </c>
      <c r="AJ10" s="69" t="str">
        <f t="shared" ref="AJ10:AJ30" si="7">IF(AI10="",AQ10,IF(AI10&gt;=Gr_A,"A ",IF(AI10&gt;=Gr_Bp,"B+",IF(AI10&gt;=Gr_B,"B ",IF(AI10&gt;=Gr_Cp,"C+",IF(AI10&gt;=Gr_C,"C ",IF(AI10&gt;=Gr_Dp,"D+",IF(AI10&gt;=Gr_D,"D ","F "))))))))</f>
        <v xml:space="preserve">F </v>
      </c>
      <c r="AQ10" s="119">
        <f t="shared" ref="AQ10:AQ30" si="8">IF(AH10="","",IF(AH10="ขาดสอบ","F",IF(AH10="I","I",0)))</f>
        <v>0</v>
      </c>
    </row>
    <row r="11" spans="1:43" ht="21" customHeight="1" x14ac:dyDescent="0.65">
      <c r="A11" s="83">
        <v>3</v>
      </c>
      <c r="B11" s="159"/>
      <c r="C11" s="160"/>
      <c r="D11" s="138">
        <v>0</v>
      </c>
      <c r="E11" s="138">
        <v>0</v>
      </c>
      <c r="F11" s="139">
        <v>0</v>
      </c>
      <c r="G11" s="139">
        <v>0</v>
      </c>
      <c r="H11" s="140">
        <v>0</v>
      </c>
      <c r="I11" s="131">
        <f t="shared" si="4"/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31">
        <f t="shared" si="5"/>
        <v>0</v>
      </c>
      <c r="P11" s="141">
        <v>0</v>
      </c>
      <c r="Q11" s="144"/>
      <c r="R11" s="144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43">
        <f t="shared" si="6"/>
        <v>0</v>
      </c>
      <c r="AI11" s="77">
        <f t="shared" si="1"/>
        <v>0</v>
      </c>
      <c r="AJ11" s="69" t="str">
        <f t="shared" si="7"/>
        <v xml:space="preserve">F </v>
      </c>
      <c r="AQ11" s="119">
        <f t="shared" si="8"/>
        <v>0</v>
      </c>
    </row>
    <row r="12" spans="1:43" ht="21" customHeight="1" x14ac:dyDescent="0.65">
      <c r="A12" s="83">
        <v>4</v>
      </c>
      <c r="B12" s="159"/>
      <c r="C12" s="160"/>
      <c r="D12" s="138">
        <v>0</v>
      </c>
      <c r="E12" s="138">
        <v>0</v>
      </c>
      <c r="F12" s="139">
        <v>0</v>
      </c>
      <c r="G12" s="139">
        <v>0</v>
      </c>
      <c r="H12" s="140">
        <v>0</v>
      </c>
      <c r="I12" s="131">
        <f t="shared" si="4"/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31">
        <f t="shared" si="5"/>
        <v>0</v>
      </c>
      <c r="P12" s="141">
        <v>0</v>
      </c>
      <c r="Q12" s="144"/>
      <c r="R12" s="144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43">
        <f t="shared" si="6"/>
        <v>0</v>
      </c>
      <c r="AI12" s="77">
        <f t="shared" si="1"/>
        <v>0</v>
      </c>
      <c r="AJ12" s="69" t="str">
        <f t="shared" si="7"/>
        <v xml:space="preserve">F </v>
      </c>
      <c r="AQ12" s="119">
        <f t="shared" si="8"/>
        <v>0</v>
      </c>
    </row>
    <row r="13" spans="1:43" ht="21" customHeight="1" x14ac:dyDescent="0.65">
      <c r="A13" s="83">
        <v>5</v>
      </c>
      <c r="B13" s="159"/>
      <c r="C13" s="160"/>
      <c r="D13" s="138">
        <v>0</v>
      </c>
      <c r="E13" s="138">
        <v>0</v>
      </c>
      <c r="F13" s="139">
        <v>0</v>
      </c>
      <c r="G13" s="139">
        <v>0</v>
      </c>
      <c r="H13" s="140">
        <v>0</v>
      </c>
      <c r="I13" s="131">
        <f t="shared" si="4"/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31">
        <f t="shared" si="5"/>
        <v>0</v>
      </c>
      <c r="P13" s="141">
        <v>0</v>
      </c>
      <c r="Q13" s="144"/>
      <c r="R13" s="144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43">
        <f t="shared" si="6"/>
        <v>0</v>
      </c>
      <c r="AI13" s="77">
        <f t="shared" si="1"/>
        <v>0</v>
      </c>
      <c r="AJ13" s="69" t="str">
        <f t="shared" si="7"/>
        <v xml:space="preserve">F </v>
      </c>
      <c r="AQ13" s="119">
        <f t="shared" si="8"/>
        <v>0</v>
      </c>
    </row>
    <row r="14" spans="1:43" ht="21" customHeight="1" x14ac:dyDescent="0.65">
      <c r="A14" s="83">
        <v>6</v>
      </c>
      <c r="B14" s="159"/>
      <c r="C14" s="160"/>
      <c r="D14" s="138">
        <v>0</v>
      </c>
      <c r="E14" s="138">
        <v>0</v>
      </c>
      <c r="F14" s="139">
        <v>0</v>
      </c>
      <c r="G14" s="139">
        <v>0</v>
      </c>
      <c r="H14" s="140">
        <v>0</v>
      </c>
      <c r="I14" s="131">
        <f t="shared" si="4"/>
        <v>0</v>
      </c>
      <c r="J14" s="140">
        <v>0</v>
      </c>
      <c r="K14" s="140">
        <v>0</v>
      </c>
      <c r="L14" s="140">
        <v>0</v>
      </c>
      <c r="M14" s="140">
        <v>0</v>
      </c>
      <c r="N14" s="140">
        <v>0</v>
      </c>
      <c r="O14" s="131">
        <f t="shared" si="5"/>
        <v>0</v>
      </c>
      <c r="P14" s="141">
        <v>0</v>
      </c>
      <c r="Q14" s="144"/>
      <c r="R14" s="144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43">
        <f t="shared" si="6"/>
        <v>0</v>
      </c>
      <c r="AI14" s="77">
        <f t="shared" si="1"/>
        <v>0</v>
      </c>
      <c r="AJ14" s="69" t="str">
        <f t="shared" si="7"/>
        <v xml:space="preserve">F </v>
      </c>
      <c r="AQ14" s="119">
        <f t="shared" si="8"/>
        <v>0</v>
      </c>
    </row>
    <row r="15" spans="1:43" ht="21" customHeight="1" x14ac:dyDescent="0.65">
      <c r="A15" s="83">
        <v>7</v>
      </c>
      <c r="B15" s="159"/>
      <c r="C15" s="160"/>
      <c r="D15" s="138">
        <v>0</v>
      </c>
      <c r="E15" s="138">
        <v>0</v>
      </c>
      <c r="F15" s="139">
        <v>0</v>
      </c>
      <c r="G15" s="139">
        <v>0</v>
      </c>
      <c r="H15" s="140">
        <v>0</v>
      </c>
      <c r="I15" s="131">
        <f t="shared" si="4"/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31">
        <f t="shared" si="5"/>
        <v>0</v>
      </c>
      <c r="P15" s="141">
        <v>0</v>
      </c>
      <c r="Q15" s="144"/>
      <c r="R15" s="144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43">
        <f t="shared" si="6"/>
        <v>0</v>
      </c>
      <c r="AI15" s="77">
        <f t="shared" si="1"/>
        <v>0</v>
      </c>
      <c r="AJ15" s="69" t="str">
        <f t="shared" si="7"/>
        <v xml:space="preserve">F </v>
      </c>
      <c r="AQ15" s="119">
        <f t="shared" si="8"/>
        <v>0</v>
      </c>
    </row>
    <row r="16" spans="1:43" ht="21" customHeight="1" x14ac:dyDescent="0.65">
      <c r="A16" s="83">
        <v>8</v>
      </c>
      <c r="B16" s="159"/>
      <c r="C16" s="160"/>
      <c r="D16" s="138">
        <v>0</v>
      </c>
      <c r="E16" s="138">
        <v>0</v>
      </c>
      <c r="F16" s="139">
        <v>0</v>
      </c>
      <c r="G16" s="139">
        <v>0</v>
      </c>
      <c r="H16" s="140">
        <v>0</v>
      </c>
      <c r="I16" s="131">
        <f t="shared" si="4"/>
        <v>0</v>
      </c>
      <c r="J16" s="140">
        <v>0</v>
      </c>
      <c r="K16" s="140">
        <v>0</v>
      </c>
      <c r="L16" s="140">
        <v>0</v>
      </c>
      <c r="M16" s="140">
        <v>0</v>
      </c>
      <c r="N16" s="140">
        <v>0</v>
      </c>
      <c r="O16" s="131">
        <f t="shared" si="5"/>
        <v>0</v>
      </c>
      <c r="P16" s="141">
        <v>0</v>
      </c>
      <c r="Q16" s="144"/>
      <c r="R16" s="144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43">
        <f t="shared" si="6"/>
        <v>0</v>
      </c>
      <c r="AI16" s="77">
        <f t="shared" si="1"/>
        <v>0</v>
      </c>
      <c r="AJ16" s="69" t="str">
        <f t="shared" si="7"/>
        <v xml:space="preserve">F </v>
      </c>
      <c r="AQ16" s="119">
        <f t="shared" si="8"/>
        <v>0</v>
      </c>
    </row>
    <row r="17" spans="1:43" ht="21" customHeight="1" x14ac:dyDescent="0.65">
      <c r="A17" s="83">
        <v>9</v>
      </c>
      <c r="B17" s="159"/>
      <c r="C17" s="160"/>
      <c r="D17" s="138">
        <v>0</v>
      </c>
      <c r="E17" s="138">
        <v>0</v>
      </c>
      <c r="F17" s="139">
        <v>0</v>
      </c>
      <c r="G17" s="139">
        <v>0</v>
      </c>
      <c r="H17" s="140">
        <v>0</v>
      </c>
      <c r="I17" s="131">
        <f t="shared" si="4"/>
        <v>0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31">
        <f t="shared" si="5"/>
        <v>0</v>
      </c>
      <c r="P17" s="141">
        <v>0</v>
      </c>
      <c r="Q17" s="144"/>
      <c r="R17" s="144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43">
        <f t="shared" si="6"/>
        <v>0</v>
      </c>
      <c r="AI17" s="77">
        <f t="shared" si="1"/>
        <v>0</v>
      </c>
      <c r="AJ17" s="69" t="str">
        <f t="shared" si="7"/>
        <v xml:space="preserve">F </v>
      </c>
      <c r="AQ17" s="119">
        <f t="shared" si="8"/>
        <v>0</v>
      </c>
    </row>
    <row r="18" spans="1:43" ht="21" customHeight="1" x14ac:dyDescent="0.65">
      <c r="A18" s="83">
        <v>10</v>
      </c>
      <c r="B18" s="159"/>
      <c r="C18" s="160"/>
      <c r="D18" s="138">
        <v>0</v>
      </c>
      <c r="E18" s="138">
        <v>0</v>
      </c>
      <c r="F18" s="139">
        <v>0</v>
      </c>
      <c r="G18" s="139">
        <v>0</v>
      </c>
      <c r="H18" s="140">
        <v>0</v>
      </c>
      <c r="I18" s="131">
        <f t="shared" si="4"/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31">
        <f t="shared" si="5"/>
        <v>0</v>
      </c>
      <c r="P18" s="141">
        <v>0</v>
      </c>
      <c r="Q18" s="144"/>
      <c r="R18" s="144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43">
        <f t="shared" si="6"/>
        <v>0</v>
      </c>
      <c r="AI18" s="77">
        <f t="shared" si="1"/>
        <v>0</v>
      </c>
      <c r="AJ18" s="69" t="str">
        <f t="shared" si="7"/>
        <v xml:space="preserve">F </v>
      </c>
      <c r="AQ18" s="119">
        <f t="shared" si="8"/>
        <v>0</v>
      </c>
    </row>
    <row r="19" spans="1:43" ht="21" customHeight="1" x14ac:dyDescent="0.65">
      <c r="A19" s="83">
        <v>11</v>
      </c>
      <c r="B19" s="159"/>
      <c r="C19" s="160"/>
      <c r="D19" s="138">
        <v>0</v>
      </c>
      <c r="E19" s="138">
        <v>0</v>
      </c>
      <c r="F19" s="139">
        <v>0</v>
      </c>
      <c r="G19" s="139">
        <v>0</v>
      </c>
      <c r="H19" s="140">
        <v>0</v>
      </c>
      <c r="I19" s="131">
        <f t="shared" si="4"/>
        <v>0</v>
      </c>
      <c r="J19" s="140">
        <v>0</v>
      </c>
      <c r="K19" s="140">
        <v>0</v>
      </c>
      <c r="L19" s="140">
        <v>0</v>
      </c>
      <c r="M19" s="140">
        <v>0</v>
      </c>
      <c r="N19" s="140">
        <v>0</v>
      </c>
      <c r="O19" s="131">
        <f t="shared" si="5"/>
        <v>0</v>
      </c>
      <c r="P19" s="141">
        <v>0</v>
      </c>
      <c r="Q19" s="144"/>
      <c r="R19" s="144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43">
        <f t="shared" si="6"/>
        <v>0</v>
      </c>
      <c r="AI19" s="77">
        <f t="shared" si="1"/>
        <v>0</v>
      </c>
      <c r="AJ19" s="69" t="str">
        <f t="shared" si="7"/>
        <v xml:space="preserve">F </v>
      </c>
      <c r="AQ19" s="119">
        <f t="shared" si="8"/>
        <v>0</v>
      </c>
    </row>
    <row r="20" spans="1:43" ht="21" customHeight="1" x14ac:dyDescent="0.65">
      <c r="A20" s="83">
        <v>12</v>
      </c>
      <c r="B20" s="159"/>
      <c r="C20" s="160"/>
      <c r="D20" s="138">
        <v>0</v>
      </c>
      <c r="E20" s="138">
        <v>0</v>
      </c>
      <c r="F20" s="139">
        <v>0</v>
      </c>
      <c r="G20" s="139">
        <v>0</v>
      </c>
      <c r="H20" s="140">
        <v>0</v>
      </c>
      <c r="I20" s="131">
        <f t="shared" si="4"/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31">
        <f t="shared" si="5"/>
        <v>0</v>
      </c>
      <c r="P20" s="141">
        <v>0</v>
      </c>
      <c r="Q20" s="144"/>
      <c r="R20" s="144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3">
        <f t="shared" si="6"/>
        <v>0</v>
      </c>
      <c r="AI20" s="77">
        <f t="shared" si="1"/>
        <v>0</v>
      </c>
      <c r="AJ20" s="69" t="str">
        <f t="shared" si="7"/>
        <v xml:space="preserve">F </v>
      </c>
      <c r="AQ20" s="119">
        <f t="shared" si="8"/>
        <v>0</v>
      </c>
    </row>
    <row r="21" spans="1:43" ht="21" customHeight="1" x14ac:dyDescent="0.65">
      <c r="A21" s="83">
        <v>13</v>
      </c>
      <c r="B21" s="159"/>
      <c r="C21" s="160"/>
      <c r="D21" s="138">
        <v>0</v>
      </c>
      <c r="E21" s="138">
        <v>0</v>
      </c>
      <c r="F21" s="139">
        <v>0</v>
      </c>
      <c r="G21" s="139">
        <v>0</v>
      </c>
      <c r="H21" s="140">
        <v>0</v>
      </c>
      <c r="I21" s="131">
        <f t="shared" si="4"/>
        <v>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31">
        <f t="shared" si="5"/>
        <v>0</v>
      </c>
      <c r="P21" s="141">
        <v>0</v>
      </c>
      <c r="Q21" s="144"/>
      <c r="R21" s="144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43">
        <f t="shared" si="6"/>
        <v>0</v>
      </c>
      <c r="AI21" s="77">
        <f t="shared" si="1"/>
        <v>0</v>
      </c>
      <c r="AJ21" s="69" t="str">
        <f t="shared" si="7"/>
        <v xml:space="preserve">F </v>
      </c>
      <c r="AQ21" s="119">
        <f t="shared" si="8"/>
        <v>0</v>
      </c>
    </row>
    <row r="22" spans="1:43" ht="21" customHeight="1" x14ac:dyDescent="0.65">
      <c r="A22" s="83">
        <v>14</v>
      </c>
      <c r="B22" s="159"/>
      <c r="C22" s="160"/>
      <c r="D22" s="138">
        <v>0</v>
      </c>
      <c r="E22" s="138">
        <v>0</v>
      </c>
      <c r="F22" s="139">
        <v>0</v>
      </c>
      <c r="G22" s="139">
        <v>0</v>
      </c>
      <c r="H22" s="140">
        <v>0</v>
      </c>
      <c r="I22" s="131">
        <f t="shared" si="4"/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31">
        <f t="shared" si="5"/>
        <v>0</v>
      </c>
      <c r="P22" s="141">
        <v>0</v>
      </c>
      <c r="Q22" s="144"/>
      <c r="R22" s="144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43">
        <f t="shared" si="6"/>
        <v>0</v>
      </c>
      <c r="AI22" s="77">
        <f t="shared" si="1"/>
        <v>0</v>
      </c>
      <c r="AJ22" s="69" t="str">
        <f t="shared" si="7"/>
        <v xml:space="preserve">F </v>
      </c>
      <c r="AQ22" s="119">
        <f t="shared" si="8"/>
        <v>0</v>
      </c>
    </row>
    <row r="23" spans="1:43" ht="21" customHeight="1" x14ac:dyDescent="0.65">
      <c r="A23" s="83">
        <v>15</v>
      </c>
      <c r="B23" s="159"/>
      <c r="C23" s="160"/>
      <c r="D23" s="138">
        <v>0</v>
      </c>
      <c r="E23" s="138">
        <v>0</v>
      </c>
      <c r="F23" s="139">
        <v>0</v>
      </c>
      <c r="G23" s="139">
        <v>0</v>
      </c>
      <c r="H23" s="140">
        <v>0</v>
      </c>
      <c r="I23" s="131">
        <f t="shared" si="4"/>
        <v>0</v>
      </c>
      <c r="J23" s="140">
        <v>0</v>
      </c>
      <c r="K23" s="140">
        <v>0</v>
      </c>
      <c r="L23" s="140">
        <v>0</v>
      </c>
      <c r="M23" s="140">
        <v>0</v>
      </c>
      <c r="N23" s="140">
        <v>0</v>
      </c>
      <c r="O23" s="131">
        <f t="shared" si="5"/>
        <v>0</v>
      </c>
      <c r="P23" s="141">
        <v>0</v>
      </c>
      <c r="Q23" s="144"/>
      <c r="R23" s="144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43">
        <f t="shared" si="6"/>
        <v>0</v>
      </c>
      <c r="AI23" s="77">
        <f t="shared" si="1"/>
        <v>0</v>
      </c>
      <c r="AJ23" s="69" t="str">
        <f t="shared" si="7"/>
        <v xml:space="preserve">F </v>
      </c>
      <c r="AQ23" s="119">
        <f t="shared" si="8"/>
        <v>0</v>
      </c>
    </row>
    <row r="24" spans="1:43" ht="21" customHeight="1" x14ac:dyDescent="0.65">
      <c r="A24" s="83">
        <v>16</v>
      </c>
      <c r="B24" s="159"/>
      <c r="C24" s="160"/>
      <c r="D24" s="138">
        <v>0</v>
      </c>
      <c r="E24" s="138">
        <v>0</v>
      </c>
      <c r="F24" s="139">
        <v>0</v>
      </c>
      <c r="G24" s="139">
        <v>0</v>
      </c>
      <c r="H24" s="140">
        <v>0</v>
      </c>
      <c r="I24" s="131">
        <f t="shared" si="4"/>
        <v>0</v>
      </c>
      <c r="J24" s="140">
        <v>0</v>
      </c>
      <c r="K24" s="140">
        <v>0</v>
      </c>
      <c r="L24" s="140">
        <v>0</v>
      </c>
      <c r="M24" s="140">
        <v>0</v>
      </c>
      <c r="N24" s="140">
        <v>0</v>
      </c>
      <c r="O24" s="131">
        <f t="shared" si="5"/>
        <v>0</v>
      </c>
      <c r="P24" s="141">
        <v>0</v>
      </c>
      <c r="Q24" s="144"/>
      <c r="R24" s="144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43">
        <f t="shared" si="6"/>
        <v>0</v>
      </c>
      <c r="AI24" s="77">
        <f t="shared" si="1"/>
        <v>0</v>
      </c>
      <c r="AJ24" s="69" t="str">
        <f t="shared" si="7"/>
        <v xml:space="preserve">F </v>
      </c>
      <c r="AQ24" s="119">
        <f t="shared" si="8"/>
        <v>0</v>
      </c>
    </row>
    <row r="25" spans="1:43" ht="21" customHeight="1" x14ac:dyDescent="0.65">
      <c r="A25" s="83">
        <v>17</v>
      </c>
      <c r="B25" s="159"/>
      <c r="C25" s="160"/>
      <c r="D25" s="138">
        <v>0</v>
      </c>
      <c r="E25" s="138">
        <v>0</v>
      </c>
      <c r="F25" s="139">
        <v>0</v>
      </c>
      <c r="G25" s="139">
        <v>0</v>
      </c>
      <c r="H25" s="140">
        <v>0</v>
      </c>
      <c r="I25" s="131">
        <f t="shared" si="4"/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31">
        <f t="shared" si="5"/>
        <v>0</v>
      </c>
      <c r="P25" s="141">
        <v>0</v>
      </c>
      <c r="Q25" s="144"/>
      <c r="R25" s="144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43">
        <f t="shared" si="6"/>
        <v>0</v>
      </c>
      <c r="AI25" s="77">
        <f t="shared" si="1"/>
        <v>0</v>
      </c>
      <c r="AJ25" s="69" t="str">
        <f t="shared" si="7"/>
        <v xml:space="preserve">F </v>
      </c>
      <c r="AQ25" s="119">
        <f t="shared" si="8"/>
        <v>0</v>
      </c>
    </row>
    <row r="26" spans="1:43" ht="21" customHeight="1" x14ac:dyDescent="0.65">
      <c r="A26" s="83">
        <v>18</v>
      </c>
      <c r="B26" s="159"/>
      <c r="C26" s="160"/>
      <c r="D26" s="138">
        <v>0</v>
      </c>
      <c r="E26" s="138">
        <v>0</v>
      </c>
      <c r="F26" s="139">
        <v>0</v>
      </c>
      <c r="G26" s="139">
        <v>0</v>
      </c>
      <c r="H26" s="140">
        <v>0</v>
      </c>
      <c r="I26" s="131">
        <f t="shared" si="4"/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31">
        <f t="shared" si="5"/>
        <v>0</v>
      </c>
      <c r="P26" s="141">
        <v>0</v>
      </c>
      <c r="Q26" s="144"/>
      <c r="R26" s="144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43">
        <f t="shared" si="6"/>
        <v>0</v>
      </c>
      <c r="AI26" s="77">
        <f t="shared" si="1"/>
        <v>0</v>
      </c>
      <c r="AJ26" s="69" t="str">
        <f t="shared" si="7"/>
        <v xml:space="preserve">F </v>
      </c>
      <c r="AQ26" s="119">
        <f t="shared" si="8"/>
        <v>0</v>
      </c>
    </row>
    <row r="27" spans="1:43" ht="21" customHeight="1" x14ac:dyDescent="0.65">
      <c r="A27" s="83">
        <v>19</v>
      </c>
      <c r="B27" s="159"/>
      <c r="C27" s="160"/>
      <c r="D27" s="138">
        <v>0</v>
      </c>
      <c r="E27" s="138">
        <v>0</v>
      </c>
      <c r="F27" s="139">
        <v>0</v>
      </c>
      <c r="G27" s="139">
        <v>0</v>
      </c>
      <c r="H27" s="140">
        <v>0</v>
      </c>
      <c r="I27" s="131">
        <f t="shared" si="4"/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31">
        <f t="shared" si="5"/>
        <v>0</v>
      </c>
      <c r="P27" s="141">
        <v>0</v>
      </c>
      <c r="Q27" s="144"/>
      <c r="R27" s="14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43">
        <f t="shared" si="6"/>
        <v>0</v>
      </c>
      <c r="AI27" s="77">
        <f t="shared" si="1"/>
        <v>0</v>
      </c>
      <c r="AJ27" s="69" t="str">
        <f t="shared" si="7"/>
        <v xml:space="preserve">F </v>
      </c>
      <c r="AQ27" s="119">
        <f t="shared" si="8"/>
        <v>0</v>
      </c>
    </row>
    <row r="28" spans="1:43" ht="21" customHeight="1" x14ac:dyDescent="0.65">
      <c r="A28" s="83">
        <v>20</v>
      </c>
      <c r="B28" s="159"/>
      <c r="C28" s="160"/>
      <c r="D28" s="138">
        <v>0</v>
      </c>
      <c r="E28" s="138">
        <v>0</v>
      </c>
      <c r="F28" s="139">
        <v>0</v>
      </c>
      <c r="G28" s="139">
        <v>0</v>
      </c>
      <c r="H28" s="140">
        <v>0</v>
      </c>
      <c r="I28" s="131">
        <f t="shared" si="4"/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31">
        <f t="shared" si="5"/>
        <v>0</v>
      </c>
      <c r="P28" s="141">
        <v>0</v>
      </c>
      <c r="Q28" s="144"/>
      <c r="R28" s="144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43">
        <f t="shared" si="6"/>
        <v>0</v>
      </c>
      <c r="AI28" s="77">
        <f t="shared" si="1"/>
        <v>0</v>
      </c>
      <c r="AJ28" s="69" t="str">
        <f t="shared" si="7"/>
        <v xml:space="preserve">F </v>
      </c>
      <c r="AQ28" s="119">
        <f t="shared" si="8"/>
        <v>0</v>
      </c>
    </row>
    <row r="29" spans="1:43" ht="21" customHeight="1" x14ac:dyDescent="0.65">
      <c r="A29" s="83">
        <v>21</v>
      </c>
      <c r="B29" s="159"/>
      <c r="C29" s="160"/>
      <c r="D29" s="138">
        <v>0</v>
      </c>
      <c r="E29" s="138">
        <v>0</v>
      </c>
      <c r="F29" s="139">
        <v>0</v>
      </c>
      <c r="G29" s="139">
        <v>0</v>
      </c>
      <c r="H29" s="140">
        <v>0</v>
      </c>
      <c r="I29" s="131">
        <f t="shared" si="4"/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31">
        <f t="shared" si="5"/>
        <v>0</v>
      </c>
      <c r="P29" s="141">
        <v>0</v>
      </c>
      <c r="Q29" s="144"/>
      <c r="R29" s="144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43">
        <f t="shared" si="6"/>
        <v>0</v>
      </c>
      <c r="AI29" s="77">
        <f t="shared" si="1"/>
        <v>0</v>
      </c>
      <c r="AJ29" s="69" t="str">
        <f t="shared" si="7"/>
        <v xml:space="preserve">F </v>
      </c>
      <c r="AQ29" s="119">
        <f t="shared" si="8"/>
        <v>0</v>
      </c>
    </row>
    <row r="30" spans="1:43" ht="21" customHeight="1" x14ac:dyDescent="0.65">
      <c r="A30" s="83">
        <v>22</v>
      </c>
      <c r="B30" s="159"/>
      <c r="C30" s="160"/>
      <c r="D30" s="138">
        <v>0</v>
      </c>
      <c r="E30" s="138">
        <v>0</v>
      </c>
      <c r="F30" s="139">
        <v>0</v>
      </c>
      <c r="G30" s="139">
        <v>0</v>
      </c>
      <c r="H30" s="140">
        <v>0</v>
      </c>
      <c r="I30" s="131">
        <f t="shared" si="4"/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31">
        <f t="shared" si="5"/>
        <v>0</v>
      </c>
      <c r="P30" s="141">
        <v>0</v>
      </c>
      <c r="Q30" s="144"/>
      <c r="R30" s="144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43">
        <f t="shared" si="6"/>
        <v>0</v>
      </c>
      <c r="AI30" s="77">
        <f t="shared" si="1"/>
        <v>0</v>
      </c>
      <c r="AJ30" s="69" t="str">
        <f t="shared" si="7"/>
        <v xml:space="preserve">F </v>
      </c>
      <c r="AQ30" s="119">
        <f t="shared" si="8"/>
        <v>0</v>
      </c>
    </row>
    <row r="31" spans="1:43" ht="21" customHeight="1" x14ac:dyDescent="0.65">
      <c r="A31" s="83">
        <v>23</v>
      </c>
      <c r="B31" s="159"/>
      <c r="C31" s="160"/>
      <c r="D31" s="138">
        <v>0</v>
      </c>
      <c r="E31" s="138">
        <v>0</v>
      </c>
      <c r="F31" s="139">
        <v>0</v>
      </c>
      <c r="G31" s="139">
        <v>0</v>
      </c>
      <c r="H31" s="140">
        <v>0</v>
      </c>
      <c r="I31" s="131">
        <f>SUM(D31:H31)</f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31">
        <f>SUM(J31:N31)</f>
        <v>0</v>
      </c>
      <c r="P31" s="141">
        <v>0</v>
      </c>
      <c r="Q31" s="144"/>
      <c r="R31" s="14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3">
        <f t="shared" si="0"/>
        <v>0</v>
      </c>
      <c r="AI31" s="77">
        <f t="shared" si="1"/>
        <v>0</v>
      </c>
      <c r="AJ31" s="69" t="str">
        <f t="shared" si="2"/>
        <v xml:space="preserve">F </v>
      </c>
      <c r="AQ31" s="119">
        <f t="shared" si="3"/>
        <v>0</v>
      </c>
    </row>
    <row r="32" spans="1:43" ht="21" customHeight="1" x14ac:dyDescent="0.65">
      <c r="A32" s="83">
        <v>24</v>
      </c>
      <c r="B32" s="159"/>
      <c r="C32" s="160"/>
      <c r="D32" s="138">
        <v>0</v>
      </c>
      <c r="E32" s="138">
        <v>0</v>
      </c>
      <c r="F32" s="139">
        <v>0</v>
      </c>
      <c r="G32" s="139">
        <v>0</v>
      </c>
      <c r="H32" s="140">
        <v>0</v>
      </c>
      <c r="I32" s="131">
        <f t="shared" ref="I32:I42" si="9">SUM(D32:H32)</f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31">
        <f t="shared" ref="O32:O42" si="10">SUM(J32:N32)</f>
        <v>0</v>
      </c>
      <c r="P32" s="141">
        <v>0</v>
      </c>
      <c r="Q32" s="144"/>
      <c r="R32" s="14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43">
        <f t="shared" si="0"/>
        <v>0</v>
      </c>
      <c r="AI32" s="77">
        <f t="shared" si="1"/>
        <v>0</v>
      </c>
      <c r="AJ32" s="69" t="str">
        <f t="shared" si="2"/>
        <v xml:space="preserve">F </v>
      </c>
      <c r="AQ32" s="119">
        <f t="shared" si="3"/>
        <v>0</v>
      </c>
    </row>
    <row r="33" spans="1:43" ht="21" customHeight="1" x14ac:dyDescent="0.65">
      <c r="A33" s="83">
        <v>25</v>
      </c>
      <c r="B33" s="159"/>
      <c r="C33" s="160"/>
      <c r="D33" s="138">
        <v>0</v>
      </c>
      <c r="E33" s="138">
        <v>0</v>
      </c>
      <c r="F33" s="139">
        <v>0</v>
      </c>
      <c r="G33" s="139">
        <v>0</v>
      </c>
      <c r="H33" s="140">
        <v>0</v>
      </c>
      <c r="I33" s="131">
        <f t="shared" si="9"/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31">
        <f t="shared" si="10"/>
        <v>0</v>
      </c>
      <c r="P33" s="141">
        <v>0</v>
      </c>
      <c r="Q33" s="144"/>
      <c r="R33" s="14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43">
        <f t="shared" si="0"/>
        <v>0</v>
      </c>
      <c r="AI33" s="77">
        <f t="shared" si="1"/>
        <v>0</v>
      </c>
      <c r="AJ33" s="69" t="str">
        <f t="shared" si="2"/>
        <v xml:space="preserve">F </v>
      </c>
      <c r="AQ33" s="119">
        <f t="shared" si="3"/>
        <v>0</v>
      </c>
    </row>
    <row r="34" spans="1:43" ht="21" customHeight="1" x14ac:dyDescent="0.65">
      <c r="A34" s="83">
        <v>26</v>
      </c>
      <c r="B34" s="159"/>
      <c r="C34" s="160"/>
      <c r="D34" s="138">
        <v>0</v>
      </c>
      <c r="E34" s="138">
        <v>0</v>
      </c>
      <c r="F34" s="139">
        <v>0</v>
      </c>
      <c r="G34" s="139">
        <v>0</v>
      </c>
      <c r="H34" s="140">
        <v>0</v>
      </c>
      <c r="I34" s="131">
        <f t="shared" si="9"/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31">
        <f t="shared" si="10"/>
        <v>0</v>
      </c>
      <c r="P34" s="141">
        <v>0</v>
      </c>
      <c r="Q34" s="144"/>
      <c r="R34" s="144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43">
        <f t="shared" si="0"/>
        <v>0</v>
      </c>
      <c r="AI34" s="77">
        <f t="shared" si="1"/>
        <v>0</v>
      </c>
      <c r="AJ34" s="69" t="str">
        <f t="shared" si="2"/>
        <v xml:space="preserve">F </v>
      </c>
      <c r="AQ34" s="119">
        <f t="shared" si="3"/>
        <v>0</v>
      </c>
    </row>
    <row r="35" spans="1:43" ht="21" customHeight="1" x14ac:dyDescent="0.65">
      <c r="A35" s="83">
        <v>27</v>
      </c>
      <c r="B35" s="159"/>
      <c r="C35" s="160"/>
      <c r="D35" s="138">
        <v>0</v>
      </c>
      <c r="E35" s="138">
        <v>0</v>
      </c>
      <c r="F35" s="139">
        <v>0</v>
      </c>
      <c r="G35" s="139">
        <v>0</v>
      </c>
      <c r="H35" s="140">
        <v>0</v>
      </c>
      <c r="I35" s="131">
        <f t="shared" si="9"/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31">
        <f t="shared" si="10"/>
        <v>0</v>
      </c>
      <c r="P35" s="141">
        <v>0</v>
      </c>
      <c r="Q35" s="144"/>
      <c r="R35" s="14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43">
        <f t="shared" si="0"/>
        <v>0</v>
      </c>
      <c r="AI35" s="77">
        <f t="shared" si="1"/>
        <v>0</v>
      </c>
      <c r="AJ35" s="69" t="str">
        <f t="shared" si="2"/>
        <v xml:space="preserve">F </v>
      </c>
      <c r="AQ35" s="119">
        <f t="shared" si="3"/>
        <v>0</v>
      </c>
    </row>
    <row r="36" spans="1:43" ht="21" customHeight="1" x14ac:dyDescent="0.65">
      <c r="A36" s="83">
        <v>28</v>
      </c>
      <c r="B36" s="159"/>
      <c r="C36" s="160"/>
      <c r="D36" s="138">
        <v>0</v>
      </c>
      <c r="E36" s="138">
        <v>0</v>
      </c>
      <c r="F36" s="139">
        <v>0</v>
      </c>
      <c r="G36" s="139">
        <v>0</v>
      </c>
      <c r="H36" s="140">
        <v>0</v>
      </c>
      <c r="I36" s="131">
        <f t="shared" si="9"/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31">
        <f t="shared" si="10"/>
        <v>0</v>
      </c>
      <c r="P36" s="141">
        <v>0</v>
      </c>
      <c r="Q36" s="144"/>
      <c r="R36" s="14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43">
        <f t="shared" si="0"/>
        <v>0</v>
      </c>
      <c r="AI36" s="77">
        <f t="shared" si="1"/>
        <v>0</v>
      </c>
      <c r="AJ36" s="69" t="str">
        <f t="shared" si="2"/>
        <v xml:space="preserve">F </v>
      </c>
      <c r="AQ36" s="119">
        <f t="shared" si="3"/>
        <v>0</v>
      </c>
    </row>
    <row r="37" spans="1:43" ht="21" customHeight="1" x14ac:dyDescent="0.65">
      <c r="A37" s="83">
        <v>29</v>
      </c>
      <c r="B37" s="159"/>
      <c r="C37" s="160"/>
      <c r="D37" s="138">
        <v>0</v>
      </c>
      <c r="E37" s="138">
        <v>0</v>
      </c>
      <c r="F37" s="139">
        <v>0</v>
      </c>
      <c r="G37" s="139">
        <v>0</v>
      </c>
      <c r="H37" s="140">
        <v>0</v>
      </c>
      <c r="I37" s="131">
        <f t="shared" si="9"/>
        <v>0</v>
      </c>
      <c r="J37" s="140">
        <v>0</v>
      </c>
      <c r="K37" s="140">
        <v>0</v>
      </c>
      <c r="L37" s="140">
        <v>0</v>
      </c>
      <c r="M37" s="140">
        <v>0</v>
      </c>
      <c r="N37" s="140">
        <v>0</v>
      </c>
      <c r="O37" s="131">
        <f t="shared" si="10"/>
        <v>0</v>
      </c>
      <c r="P37" s="141">
        <v>0</v>
      </c>
      <c r="Q37" s="144"/>
      <c r="R37" s="144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43">
        <f t="shared" si="0"/>
        <v>0</v>
      </c>
      <c r="AI37" s="77">
        <f t="shared" si="1"/>
        <v>0</v>
      </c>
      <c r="AJ37" s="69" t="str">
        <f t="shared" si="2"/>
        <v xml:space="preserve">F </v>
      </c>
      <c r="AQ37" s="119">
        <f t="shared" si="3"/>
        <v>0</v>
      </c>
    </row>
    <row r="38" spans="1:43" ht="21" customHeight="1" x14ac:dyDescent="0.65">
      <c r="A38" s="83">
        <v>30</v>
      </c>
      <c r="B38" s="159"/>
      <c r="C38" s="160"/>
      <c r="D38" s="138">
        <v>0</v>
      </c>
      <c r="E38" s="138">
        <v>0</v>
      </c>
      <c r="F38" s="139">
        <v>0</v>
      </c>
      <c r="G38" s="139">
        <v>0</v>
      </c>
      <c r="H38" s="140">
        <v>0</v>
      </c>
      <c r="I38" s="131">
        <f t="shared" si="9"/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131">
        <f t="shared" si="10"/>
        <v>0</v>
      </c>
      <c r="P38" s="141">
        <v>0</v>
      </c>
      <c r="Q38" s="144"/>
      <c r="R38" s="144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43">
        <f t="shared" ref="AH38:AH48" si="11">I38+O38+P38</f>
        <v>0</v>
      </c>
      <c r="AI38" s="77">
        <f t="shared" si="1"/>
        <v>0</v>
      </c>
      <c r="AJ38" s="69" t="str">
        <f t="shared" ref="AJ38:AJ48" si="12">IF(AI38="",AQ38,IF(AI38&gt;=Gr_A,"A ",IF(AI38&gt;=Gr_Bp,"B+",IF(AI38&gt;=Gr_B,"B ",IF(AI38&gt;=Gr_Cp,"C+",IF(AI38&gt;=Gr_C,"C ",IF(AI38&gt;=Gr_Dp,"D+",IF(AI38&gt;=Gr_D,"D ","F "))))))))</f>
        <v xml:space="preserve">F </v>
      </c>
      <c r="AQ38" s="119">
        <f t="shared" ref="AQ38:AQ48" si="13">IF(AH38="","",IF(AH38="ขาดสอบ","F",IF(AH38="I","I",0)))</f>
        <v>0</v>
      </c>
    </row>
    <row r="39" spans="1:43" ht="21" customHeight="1" x14ac:dyDescent="0.65">
      <c r="A39" s="83">
        <v>31</v>
      </c>
      <c r="B39" s="159"/>
      <c r="C39" s="160"/>
      <c r="D39" s="138">
        <v>0</v>
      </c>
      <c r="E39" s="138">
        <v>0</v>
      </c>
      <c r="F39" s="139">
        <v>0</v>
      </c>
      <c r="G39" s="139">
        <v>0</v>
      </c>
      <c r="H39" s="140">
        <v>0</v>
      </c>
      <c r="I39" s="131">
        <f t="shared" si="9"/>
        <v>0</v>
      </c>
      <c r="J39" s="140">
        <v>0</v>
      </c>
      <c r="K39" s="140">
        <v>0</v>
      </c>
      <c r="L39" s="140">
        <v>0</v>
      </c>
      <c r="M39" s="140">
        <v>0</v>
      </c>
      <c r="N39" s="140">
        <v>0</v>
      </c>
      <c r="O39" s="131">
        <f t="shared" si="10"/>
        <v>0</v>
      </c>
      <c r="P39" s="141">
        <v>0</v>
      </c>
      <c r="Q39" s="144"/>
      <c r="R39" s="144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43">
        <f t="shared" si="11"/>
        <v>0</v>
      </c>
      <c r="AI39" s="77">
        <f t="shared" si="1"/>
        <v>0</v>
      </c>
      <c r="AJ39" s="69" t="str">
        <f t="shared" si="12"/>
        <v xml:space="preserve">F </v>
      </c>
      <c r="AQ39" s="119">
        <f t="shared" si="13"/>
        <v>0</v>
      </c>
    </row>
    <row r="40" spans="1:43" ht="21" customHeight="1" x14ac:dyDescent="0.65">
      <c r="A40" s="83">
        <v>32</v>
      </c>
      <c r="B40" s="159"/>
      <c r="C40" s="160"/>
      <c r="D40" s="138">
        <v>0</v>
      </c>
      <c r="E40" s="138">
        <v>0</v>
      </c>
      <c r="F40" s="139">
        <v>0</v>
      </c>
      <c r="G40" s="139">
        <v>0</v>
      </c>
      <c r="H40" s="140">
        <v>0</v>
      </c>
      <c r="I40" s="131">
        <f t="shared" si="9"/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31">
        <f t="shared" si="10"/>
        <v>0</v>
      </c>
      <c r="P40" s="141">
        <v>0</v>
      </c>
      <c r="Q40" s="144"/>
      <c r="R40" s="144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43">
        <f t="shared" si="11"/>
        <v>0</v>
      </c>
      <c r="AI40" s="77">
        <f t="shared" si="1"/>
        <v>0</v>
      </c>
      <c r="AJ40" s="69" t="str">
        <f t="shared" si="12"/>
        <v xml:space="preserve">F </v>
      </c>
      <c r="AQ40" s="119">
        <f t="shared" si="13"/>
        <v>0</v>
      </c>
    </row>
    <row r="41" spans="1:43" ht="21" customHeight="1" x14ac:dyDescent="0.65">
      <c r="A41" s="83">
        <v>33</v>
      </c>
      <c r="B41" s="159"/>
      <c r="C41" s="160"/>
      <c r="D41" s="138">
        <v>0</v>
      </c>
      <c r="E41" s="138">
        <v>0</v>
      </c>
      <c r="F41" s="139">
        <v>0</v>
      </c>
      <c r="G41" s="139">
        <v>0</v>
      </c>
      <c r="H41" s="140">
        <v>0</v>
      </c>
      <c r="I41" s="131">
        <f t="shared" si="9"/>
        <v>0</v>
      </c>
      <c r="J41" s="140">
        <v>0</v>
      </c>
      <c r="K41" s="140">
        <v>0</v>
      </c>
      <c r="L41" s="140">
        <v>0</v>
      </c>
      <c r="M41" s="140">
        <v>0</v>
      </c>
      <c r="N41" s="140">
        <v>0</v>
      </c>
      <c r="O41" s="131">
        <f t="shared" si="10"/>
        <v>0</v>
      </c>
      <c r="P41" s="141">
        <v>0</v>
      </c>
      <c r="Q41" s="144"/>
      <c r="R41" s="144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43">
        <f t="shared" si="11"/>
        <v>0</v>
      </c>
      <c r="AI41" s="77">
        <f t="shared" si="1"/>
        <v>0</v>
      </c>
      <c r="AJ41" s="69" t="str">
        <f t="shared" si="12"/>
        <v xml:space="preserve">F </v>
      </c>
      <c r="AQ41" s="119">
        <f t="shared" si="13"/>
        <v>0</v>
      </c>
    </row>
    <row r="42" spans="1:43" ht="21" customHeight="1" x14ac:dyDescent="0.65">
      <c r="A42" s="83">
        <v>34</v>
      </c>
      <c r="B42" s="159"/>
      <c r="C42" s="160"/>
      <c r="D42" s="138">
        <v>0</v>
      </c>
      <c r="E42" s="138">
        <v>0</v>
      </c>
      <c r="F42" s="139">
        <v>0</v>
      </c>
      <c r="G42" s="139">
        <v>0</v>
      </c>
      <c r="H42" s="140">
        <v>0</v>
      </c>
      <c r="I42" s="131">
        <f t="shared" si="9"/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31">
        <f t="shared" si="10"/>
        <v>0</v>
      </c>
      <c r="P42" s="141">
        <v>0</v>
      </c>
      <c r="Q42" s="144"/>
      <c r="R42" s="144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43">
        <f t="shared" si="11"/>
        <v>0</v>
      </c>
      <c r="AI42" s="77">
        <f t="shared" si="1"/>
        <v>0</v>
      </c>
      <c r="AJ42" s="69" t="str">
        <f t="shared" si="12"/>
        <v xml:space="preserve">F </v>
      </c>
      <c r="AQ42" s="119">
        <f t="shared" si="13"/>
        <v>0</v>
      </c>
    </row>
    <row r="43" spans="1:43" ht="21" customHeight="1" x14ac:dyDescent="0.65">
      <c r="A43" s="83">
        <v>35</v>
      </c>
      <c r="B43" s="159"/>
      <c r="C43" s="160"/>
      <c r="D43" s="138">
        <v>0</v>
      </c>
      <c r="E43" s="138">
        <v>0</v>
      </c>
      <c r="F43" s="139">
        <v>0</v>
      </c>
      <c r="G43" s="139">
        <v>0</v>
      </c>
      <c r="H43" s="140">
        <v>0</v>
      </c>
      <c r="I43" s="131">
        <f t="shared" ref="I43:I48" si="14">SUM(D43:H43)</f>
        <v>0</v>
      </c>
      <c r="J43" s="140">
        <v>0</v>
      </c>
      <c r="K43" s="140">
        <v>0</v>
      </c>
      <c r="L43" s="140">
        <v>0</v>
      </c>
      <c r="M43" s="140">
        <v>0</v>
      </c>
      <c r="N43" s="140">
        <v>0</v>
      </c>
      <c r="O43" s="131">
        <f t="shared" ref="O43:O48" si="15">SUM(J43:N43)</f>
        <v>0</v>
      </c>
      <c r="P43" s="141">
        <v>0</v>
      </c>
      <c r="Q43" s="144"/>
      <c r="R43" s="144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43">
        <f t="shared" si="11"/>
        <v>0</v>
      </c>
      <c r="AI43" s="77">
        <f t="shared" si="1"/>
        <v>0</v>
      </c>
      <c r="AJ43" s="69" t="str">
        <f t="shared" si="12"/>
        <v xml:space="preserve">F </v>
      </c>
      <c r="AQ43" s="119">
        <f t="shared" si="13"/>
        <v>0</v>
      </c>
    </row>
    <row r="44" spans="1:43" ht="21" customHeight="1" x14ac:dyDescent="0.65">
      <c r="A44" s="83">
        <v>36</v>
      </c>
      <c r="B44" s="159"/>
      <c r="C44" s="160"/>
      <c r="D44" s="138">
        <v>0</v>
      </c>
      <c r="E44" s="138">
        <v>0</v>
      </c>
      <c r="F44" s="139">
        <v>0</v>
      </c>
      <c r="G44" s="139">
        <v>0</v>
      </c>
      <c r="H44" s="140">
        <v>0</v>
      </c>
      <c r="I44" s="131">
        <f t="shared" si="14"/>
        <v>0</v>
      </c>
      <c r="J44" s="140">
        <v>0</v>
      </c>
      <c r="K44" s="140">
        <v>0</v>
      </c>
      <c r="L44" s="140">
        <v>0</v>
      </c>
      <c r="M44" s="140">
        <v>0</v>
      </c>
      <c r="N44" s="140">
        <v>0</v>
      </c>
      <c r="O44" s="131">
        <f t="shared" si="15"/>
        <v>0</v>
      </c>
      <c r="P44" s="141">
        <v>0</v>
      </c>
      <c r="Q44" s="144"/>
      <c r="R44" s="144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43">
        <f t="shared" si="11"/>
        <v>0</v>
      </c>
      <c r="AI44" s="77">
        <f t="shared" si="1"/>
        <v>0</v>
      </c>
      <c r="AJ44" s="69" t="str">
        <f t="shared" si="12"/>
        <v xml:space="preserve">F </v>
      </c>
      <c r="AQ44" s="119">
        <f t="shared" si="13"/>
        <v>0</v>
      </c>
    </row>
    <row r="45" spans="1:43" ht="21" customHeight="1" x14ac:dyDescent="0.65">
      <c r="A45" s="83">
        <v>37</v>
      </c>
      <c r="B45" s="159"/>
      <c r="C45" s="160"/>
      <c r="D45" s="138">
        <v>0</v>
      </c>
      <c r="E45" s="138">
        <v>0</v>
      </c>
      <c r="F45" s="139">
        <v>0</v>
      </c>
      <c r="G45" s="139">
        <v>0</v>
      </c>
      <c r="H45" s="140">
        <v>0</v>
      </c>
      <c r="I45" s="131">
        <f t="shared" si="14"/>
        <v>0</v>
      </c>
      <c r="J45" s="140">
        <v>0</v>
      </c>
      <c r="K45" s="140">
        <v>0</v>
      </c>
      <c r="L45" s="140">
        <v>0</v>
      </c>
      <c r="M45" s="140">
        <v>0</v>
      </c>
      <c r="N45" s="140">
        <v>0</v>
      </c>
      <c r="O45" s="131">
        <f t="shared" si="15"/>
        <v>0</v>
      </c>
      <c r="P45" s="141">
        <v>0</v>
      </c>
      <c r="Q45" s="144"/>
      <c r="R45" s="144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43">
        <f t="shared" si="11"/>
        <v>0</v>
      </c>
      <c r="AI45" s="77">
        <f t="shared" si="1"/>
        <v>0</v>
      </c>
      <c r="AJ45" s="69" t="str">
        <f t="shared" si="12"/>
        <v xml:space="preserve">F </v>
      </c>
      <c r="AQ45" s="119">
        <f t="shared" si="13"/>
        <v>0</v>
      </c>
    </row>
    <row r="46" spans="1:43" ht="21" customHeight="1" x14ac:dyDescent="0.65">
      <c r="A46" s="83">
        <v>38</v>
      </c>
      <c r="B46" s="159"/>
      <c r="C46" s="160"/>
      <c r="D46" s="138">
        <v>0</v>
      </c>
      <c r="E46" s="138">
        <v>0</v>
      </c>
      <c r="F46" s="139">
        <v>0</v>
      </c>
      <c r="G46" s="139">
        <v>0</v>
      </c>
      <c r="H46" s="140">
        <v>0</v>
      </c>
      <c r="I46" s="131">
        <f t="shared" si="14"/>
        <v>0</v>
      </c>
      <c r="J46" s="140">
        <v>0</v>
      </c>
      <c r="K46" s="140">
        <v>0</v>
      </c>
      <c r="L46" s="140">
        <v>0</v>
      </c>
      <c r="M46" s="140">
        <v>0</v>
      </c>
      <c r="N46" s="140">
        <v>0</v>
      </c>
      <c r="O46" s="131">
        <f t="shared" si="15"/>
        <v>0</v>
      </c>
      <c r="P46" s="141">
        <v>0</v>
      </c>
      <c r="Q46" s="144"/>
      <c r="R46" s="144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43">
        <f t="shared" si="11"/>
        <v>0</v>
      </c>
      <c r="AI46" s="77">
        <f t="shared" si="1"/>
        <v>0</v>
      </c>
      <c r="AJ46" s="69" t="str">
        <f t="shared" si="12"/>
        <v xml:space="preserve">F </v>
      </c>
      <c r="AQ46" s="119">
        <f t="shared" si="13"/>
        <v>0</v>
      </c>
    </row>
    <row r="47" spans="1:43" ht="21" customHeight="1" x14ac:dyDescent="0.65">
      <c r="A47" s="83">
        <v>39</v>
      </c>
      <c r="B47" s="159"/>
      <c r="C47" s="160"/>
      <c r="D47" s="138">
        <v>0</v>
      </c>
      <c r="E47" s="138">
        <v>0</v>
      </c>
      <c r="F47" s="139">
        <v>0</v>
      </c>
      <c r="G47" s="139">
        <v>0</v>
      </c>
      <c r="H47" s="140">
        <v>0</v>
      </c>
      <c r="I47" s="131">
        <f t="shared" si="14"/>
        <v>0</v>
      </c>
      <c r="J47" s="140">
        <v>0</v>
      </c>
      <c r="K47" s="140">
        <v>0</v>
      </c>
      <c r="L47" s="140">
        <v>0</v>
      </c>
      <c r="M47" s="140">
        <v>0</v>
      </c>
      <c r="N47" s="140">
        <v>0</v>
      </c>
      <c r="O47" s="131">
        <f t="shared" si="15"/>
        <v>0</v>
      </c>
      <c r="P47" s="141">
        <v>0</v>
      </c>
      <c r="Q47" s="144"/>
      <c r="R47" s="144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43">
        <f t="shared" si="11"/>
        <v>0</v>
      </c>
      <c r="AI47" s="77">
        <f t="shared" si="1"/>
        <v>0</v>
      </c>
      <c r="AJ47" s="69" t="str">
        <f t="shared" si="12"/>
        <v xml:space="preserve">F </v>
      </c>
      <c r="AQ47" s="119">
        <f t="shared" si="13"/>
        <v>0</v>
      </c>
    </row>
    <row r="48" spans="1:43" ht="21" customHeight="1" x14ac:dyDescent="0.65">
      <c r="A48" s="83">
        <v>40</v>
      </c>
      <c r="B48" s="159"/>
      <c r="C48" s="160"/>
      <c r="D48" s="138">
        <v>0</v>
      </c>
      <c r="E48" s="138">
        <v>0</v>
      </c>
      <c r="F48" s="139">
        <v>0</v>
      </c>
      <c r="G48" s="139">
        <v>0</v>
      </c>
      <c r="H48" s="140">
        <v>0</v>
      </c>
      <c r="I48" s="131">
        <f t="shared" si="14"/>
        <v>0</v>
      </c>
      <c r="J48" s="140">
        <v>0</v>
      </c>
      <c r="K48" s="140">
        <v>0</v>
      </c>
      <c r="L48" s="140">
        <v>0</v>
      </c>
      <c r="M48" s="140">
        <v>0</v>
      </c>
      <c r="N48" s="140">
        <v>0</v>
      </c>
      <c r="O48" s="131">
        <f t="shared" si="15"/>
        <v>0</v>
      </c>
      <c r="P48" s="141">
        <v>0</v>
      </c>
      <c r="Q48" s="144"/>
      <c r="R48" s="144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43">
        <f t="shared" si="11"/>
        <v>0</v>
      </c>
      <c r="AI48" s="77">
        <f t="shared" si="1"/>
        <v>0</v>
      </c>
      <c r="AJ48" s="69" t="str">
        <f t="shared" si="12"/>
        <v xml:space="preserve">F </v>
      </c>
      <c r="AQ48" s="119">
        <f t="shared" si="13"/>
        <v>0</v>
      </c>
    </row>
    <row r="49" spans="1:43" ht="21" customHeight="1" x14ac:dyDescent="0.65">
      <c r="A49" s="83">
        <v>41</v>
      </c>
      <c r="B49" s="159"/>
      <c r="C49" s="160"/>
      <c r="D49" s="138">
        <v>0</v>
      </c>
      <c r="E49" s="138">
        <v>0</v>
      </c>
      <c r="F49" s="139">
        <v>0</v>
      </c>
      <c r="G49" s="139">
        <v>0</v>
      </c>
      <c r="H49" s="140">
        <v>0</v>
      </c>
      <c r="I49" s="131">
        <f t="shared" ref="I49:I92" si="16">SUM(D49:H49)</f>
        <v>0</v>
      </c>
      <c r="J49" s="140">
        <v>0</v>
      </c>
      <c r="K49" s="140">
        <v>0</v>
      </c>
      <c r="L49" s="140">
        <v>0</v>
      </c>
      <c r="M49" s="140">
        <v>0</v>
      </c>
      <c r="N49" s="140">
        <v>0</v>
      </c>
      <c r="O49" s="131">
        <f t="shared" ref="O49:O92" si="17">SUM(J49:N49)</f>
        <v>0</v>
      </c>
      <c r="P49" s="141">
        <v>0</v>
      </c>
      <c r="Q49" s="144"/>
      <c r="R49" s="144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43">
        <f t="shared" si="0"/>
        <v>0</v>
      </c>
      <c r="AI49" s="77">
        <f t="shared" si="1"/>
        <v>0</v>
      </c>
      <c r="AJ49" s="69" t="str">
        <f t="shared" si="2"/>
        <v xml:space="preserve">F </v>
      </c>
      <c r="AQ49" s="119">
        <f t="shared" si="3"/>
        <v>0</v>
      </c>
    </row>
    <row r="50" spans="1:43" ht="21" customHeight="1" x14ac:dyDescent="0.65">
      <c r="A50" s="83">
        <v>42</v>
      </c>
      <c r="B50" s="159"/>
      <c r="C50" s="160"/>
      <c r="D50" s="138">
        <v>0</v>
      </c>
      <c r="E50" s="138">
        <v>0</v>
      </c>
      <c r="F50" s="139">
        <v>0</v>
      </c>
      <c r="G50" s="139">
        <v>0</v>
      </c>
      <c r="H50" s="140">
        <v>0</v>
      </c>
      <c r="I50" s="131">
        <f t="shared" si="16"/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31">
        <f t="shared" si="17"/>
        <v>0</v>
      </c>
      <c r="P50" s="141">
        <v>0</v>
      </c>
      <c r="Q50" s="144"/>
      <c r="R50" s="144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43">
        <f t="shared" si="0"/>
        <v>0</v>
      </c>
      <c r="AI50" s="77">
        <f t="shared" si="1"/>
        <v>0</v>
      </c>
      <c r="AJ50" s="69" t="str">
        <f t="shared" si="2"/>
        <v xml:space="preserve">F </v>
      </c>
      <c r="AQ50" s="119">
        <f t="shared" si="3"/>
        <v>0</v>
      </c>
    </row>
    <row r="51" spans="1:43" ht="21" customHeight="1" x14ac:dyDescent="0.65">
      <c r="A51" s="83">
        <v>43</v>
      </c>
      <c r="B51" s="159"/>
      <c r="C51" s="160"/>
      <c r="D51" s="138">
        <v>0</v>
      </c>
      <c r="E51" s="138">
        <v>0</v>
      </c>
      <c r="F51" s="139">
        <v>0</v>
      </c>
      <c r="G51" s="139">
        <v>0</v>
      </c>
      <c r="H51" s="140">
        <v>0</v>
      </c>
      <c r="I51" s="131">
        <f t="shared" si="16"/>
        <v>0</v>
      </c>
      <c r="J51" s="140">
        <v>0</v>
      </c>
      <c r="K51" s="140">
        <v>0</v>
      </c>
      <c r="L51" s="140">
        <v>0</v>
      </c>
      <c r="M51" s="140">
        <v>0</v>
      </c>
      <c r="N51" s="140">
        <v>0</v>
      </c>
      <c r="O51" s="131">
        <f t="shared" si="17"/>
        <v>0</v>
      </c>
      <c r="P51" s="141">
        <v>0</v>
      </c>
      <c r="Q51" s="144"/>
      <c r="R51" s="144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43">
        <f t="shared" si="0"/>
        <v>0</v>
      </c>
      <c r="AI51" s="77">
        <f t="shared" si="1"/>
        <v>0</v>
      </c>
      <c r="AJ51" s="69" t="str">
        <f t="shared" si="2"/>
        <v xml:space="preserve">F </v>
      </c>
      <c r="AQ51" s="119">
        <f t="shared" si="3"/>
        <v>0</v>
      </c>
    </row>
    <row r="52" spans="1:43" ht="21" customHeight="1" x14ac:dyDescent="0.65">
      <c r="A52" s="83">
        <v>44</v>
      </c>
      <c r="B52" s="159"/>
      <c r="C52" s="160"/>
      <c r="D52" s="138">
        <v>0</v>
      </c>
      <c r="E52" s="138">
        <v>0</v>
      </c>
      <c r="F52" s="139">
        <v>0</v>
      </c>
      <c r="G52" s="139">
        <v>0</v>
      </c>
      <c r="H52" s="140">
        <v>0</v>
      </c>
      <c r="I52" s="131">
        <f t="shared" si="16"/>
        <v>0</v>
      </c>
      <c r="J52" s="140">
        <v>0</v>
      </c>
      <c r="K52" s="140">
        <v>0</v>
      </c>
      <c r="L52" s="140">
        <v>0</v>
      </c>
      <c r="M52" s="140">
        <v>0</v>
      </c>
      <c r="N52" s="140">
        <v>0</v>
      </c>
      <c r="O52" s="131">
        <f t="shared" si="17"/>
        <v>0</v>
      </c>
      <c r="P52" s="141">
        <v>0</v>
      </c>
      <c r="Q52" s="144"/>
      <c r="R52" s="144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43">
        <f t="shared" si="0"/>
        <v>0</v>
      </c>
      <c r="AI52" s="77">
        <f t="shared" si="1"/>
        <v>0</v>
      </c>
      <c r="AJ52" s="69" t="str">
        <f t="shared" si="2"/>
        <v xml:space="preserve">F </v>
      </c>
      <c r="AQ52" s="119">
        <f t="shared" si="3"/>
        <v>0</v>
      </c>
    </row>
    <row r="53" spans="1:43" ht="21" customHeight="1" x14ac:dyDescent="0.65">
      <c r="A53" s="83">
        <v>45</v>
      </c>
      <c r="B53" s="159"/>
      <c r="C53" s="160"/>
      <c r="D53" s="138">
        <v>0</v>
      </c>
      <c r="E53" s="138">
        <v>0</v>
      </c>
      <c r="F53" s="139">
        <v>0</v>
      </c>
      <c r="G53" s="139">
        <v>0</v>
      </c>
      <c r="H53" s="140">
        <v>0</v>
      </c>
      <c r="I53" s="131">
        <f t="shared" si="16"/>
        <v>0</v>
      </c>
      <c r="J53" s="140">
        <v>0</v>
      </c>
      <c r="K53" s="140">
        <v>0</v>
      </c>
      <c r="L53" s="140">
        <v>0</v>
      </c>
      <c r="M53" s="140">
        <v>0</v>
      </c>
      <c r="N53" s="140">
        <v>0</v>
      </c>
      <c r="O53" s="131">
        <f t="shared" si="17"/>
        <v>0</v>
      </c>
      <c r="P53" s="141">
        <v>0</v>
      </c>
      <c r="Q53" s="144"/>
      <c r="R53" s="144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43">
        <f t="shared" si="0"/>
        <v>0</v>
      </c>
      <c r="AI53" s="77">
        <f t="shared" si="1"/>
        <v>0</v>
      </c>
      <c r="AJ53" s="69" t="str">
        <f t="shared" si="2"/>
        <v xml:space="preserve">F </v>
      </c>
      <c r="AQ53" s="119">
        <f t="shared" si="3"/>
        <v>0</v>
      </c>
    </row>
    <row r="54" spans="1:43" ht="21" customHeight="1" x14ac:dyDescent="0.65">
      <c r="A54" s="83">
        <v>46</v>
      </c>
      <c r="B54" s="159"/>
      <c r="C54" s="160"/>
      <c r="D54" s="138">
        <v>0</v>
      </c>
      <c r="E54" s="138">
        <v>0</v>
      </c>
      <c r="F54" s="139">
        <v>0</v>
      </c>
      <c r="G54" s="139">
        <v>0</v>
      </c>
      <c r="H54" s="140">
        <v>0</v>
      </c>
      <c r="I54" s="131">
        <f t="shared" si="16"/>
        <v>0</v>
      </c>
      <c r="J54" s="140">
        <v>0</v>
      </c>
      <c r="K54" s="140">
        <v>0</v>
      </c>
      <c r="L54" s="140">
        <v>0</v>
      </c>
      <c r="M54" s="140">
        <v>0</v>
      </c>
      <c r="N54" s="140">
        <v>0</v>
      </c>
      <c r="O54" s="131">
        <f t="shared" si="17"/>
        <v>0</v>
      </c>
      <c r="P54" s="141">
        <v>0</v>
      </c>
      <c r="Q54" s="144"/>
      <c r="R54" s="144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43">
        <f t="shared" si="0"/>
        <v>0</v>
      </c>
      <c r="AI54" s="77">
        <f t="shared" si="1"/>
        <v>0</v>
      </c>
      <c r="AJ54" s="69" t="str">
        <f t="shared" si="2"/>
        <v xml:space="preserve">F </v>
      </c>
      <c r="AQ54" s="119">
        <f t="shared" si="3"/>
        <v>0</v>
      </c>
    </row>
    <row r="55" spans="1:43" ht="21" customHeight="1" x14ac:dyDescent="0.65">
      <c r="A55" s="83">
        <v>47</v>
      </c>
      <c r="B55" s="159"/>
      <c r="C55" s="160"/>
      <c r="D55" s="138">
        <v>0</v>
      </c>
      <c r="E55" s="138">
        <v>0</v>
      </c>
      <c r="F55" s="139">
        <v>0</v>
      </c>
      <c r="G55" s="139">
        <v>0</v>
      </c>
      <c r="H55" s="140">
        <v>0</v>
      </c>
      <c r="I55" s="131">
        <f t="shared" si="16"/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31">
        <f t="shared" si="17"/>
        <v>0</v>
      </c>
      <c r="P55" s="141">
        <v>0</v>
      </c>
      <c r="Q55" s="144"/>
      <c r="R55" s="144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43">
        <f t="shared" si="0"/>
        <v>0</v>
      </c>
      <c r="AI55" s="77">
        <f t="shared" si="1"/>
        <v>0</v>
      </c>
      <c r="AJ55" s="69" t="str">
        <f t="shared" si="2"/>
        <v xml:space="preserve">F </v>
      </c>
      <c r="AQ55" s="119">
        <f t="shared" si="3"/>
        <v>0</v>
      </c>
    </row>
    <row r="56" spans="1:43" ht="21" customHeight="1" x14ac:dyDescent="0.65">
      <c r="A56" s="83">
        <v>48</v>
      </c>
      <c r="B56" s="159"/>
      <c r="C56" s="160"/>
      <c r="D56" s="138">
        <v>0</v>
      </c>
      <c r="E56" s="138">
        <v>0</v>
      </c>
      <c r="F56" s="139">
        <v>0</v>
      </c>
      <c r="G56" s="139">
        <v>0</v>
      </c>
      <c r="H56" s="140">
        <v>0</v>
      </c>
      <c r="I56" s="131">
        <f t="shared" si="16"/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31">
        <f t="shared" si="17"/>
        <v>0</v>
      </c>
      <c r="P56" s="141">
        <v>0</v>
      </c>
      <c r="Q56" s="144"/>
      <c r="R56" s="144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43">
        <f t="shared" si="0"/>
        <v>0</v>
      </c>
      <c r="AI56" s="77">
        <f t="shared" si="1"/>
        <v>0</v>
      </c>
      <c r="AJ56" s="69" t="str">
        <f t="shared" si="2"/>
        <v xml:space="preserve">F </v>
      </c>
      <c r="AQ56" s="119">
        <f t="shared" si="3"/>
        <v>0</v>
      </c>
    </row>
    <row r="57" spans="1:43" ht="21" customHeight="1" x14ac:dyDescent="0.65">
      <c r="A57" s="83">
        <v>49</v>
      </c>
      <c r="B57" s="159"/>
      <c r="C57" s="160"/>
      <c r="D57" s="138">
        <v>0</v>
      </c>
      <c r="E57" s="138">
        <v>0</v>
      </c>
      <c r="F57" s="139">
        <v>0</v>
      </c>
      <c r="G57" s="139">
        <v>0</v>
      </c>
      <c r="H57" s="140">
        <v>0</v>
      </c>
      <c r="I57" s="131">
        <f t="shared" si="16"/>
        <v>0</v>
      </c>
      <c r="J57" s="140">
        <v>0</v>
      </c>
      <c r="K57" s="140">
        <v>0</v>
      </c>
      <c r="L57" s="140">
        <v>0</v>
      </c>
      <c r="M57" s="140">
        <v>0</v>
      </c>
      <c r="N57" s="140">
        <v>0</v>
      </c>
      <c r="O57" s="131">
        <f t="shared" si="17"/>
        <v>0</v>
      </c>
      <c r="P57" s="141">
        <v>0</v>
      </c>
      <c r="Q57" s="144"/>
      <c r="R57" s="144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43">
        <f t="shared" si="0"/>
        <v>0</v>
      </c>
      <c r="AI57" s="77">
        <f t="shared" si="1"/>
        <v>0</v>
      </c>
      <c r="AJ57" s="69" t="str">
        <f t="shared" si="2"/>
        <v xml:space="preserve">F </v>
      </c>
      <c r="AQ57" s="119">
        <f t="shared" si="3"/>
        <v>0</v>
      </c>
    </row>
    <row r="58" spans="1:43" ht="21" customHeight="1" x14ac:dyDescent="0.65">
      <c r="A58" s="83">
        <v>50</v>
      </c>
      <c r="B58" s="159"/>
      <c r="C58" s="160"/>
      <c r="D58" s="138">
        <v>0</v>
      </c>
      <c r="E58" s="138">
        <v>0</v>
      </c>
      <c r="F58" s="139">
        <v>0</v>
      </c>
      <c r="G58" s="139">
        <v>0</v>
      </c>
      <c r="H58" s="140">
        <v>0</v>
      </c>
      <c r="I58" s="131">
        <f t="shared" si="16"/>
        <v>0</v>
      </c>
      <c r="J58" s="140">
        <v>0</v>
      </c>
      <c r="K58" s="140">
        <v>0</v>
      </c>
      <c r="L58" s="140">
        <v>0</v>
      </c>
      <c r="M58" s="140">
        <v>0</v>
      </c>
      <c r="N58" s="140">
        <v>0</v>
      </c>
      <c r="O58" s="131">
        <f t="shared" si="17"/>
        <v>0</v>
      </c>
      <c r="P58" s="141">
        <v>0</v>
      </c>
      <c r="Q58" s="144"/>
      <c r="R58" s="144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43">
        <f t="shared" si="0"/>
        <v>0</v>
      </c>
      <c r="AI58" s="77">
        <f t="shared" si="1"/>
        <v>0</v>
      </c>
      <c r="AJ58" s="69" t="str">
        <f t="shared" si="2"/>
        <v xml:space="preserve">F </v>
      </c>
      <c r="AQ58" s="119">
        <f t="shared" si="3"/>
        <v>0</v>
      </c>
    </row>
    <row r="59" spans="1:43" ht="21" customHeight="1" x14ac:dyDescent="0.65">
      <c r="A59" s="83">
        <v>51</v>
      </c>
      <c r="B59" s="159"/>
      <c r="C59" s="160"/>
      <c r="D59" s="138">
        <v>0</v>
      </c>
      <c r="E59" s="138">
        <v>0</v>
      </c>
      <c r="F59" s="139">
        <v>0</v>
      </c>
      <c r="G59" s="139">
        <v>0</v>
      </c>
      <c r="H59" s="140">
        <v>0</v>
      </c>
      <c r="I59" s="131">
        <f t="shared" si="16"/>
        <v>0</v>
      </c>
      <c r="J59" s="140">
        <v>0</v>
      </c>
      <c r="K59" s="140">
        <v>0</v>
      </c>
      <c r="L59" s="140">
        <v>0</v>
      </c>
      <c r="M59" s="140">
        <v>0</v>
      </c>
      <c r="N59" s="140">
        <v>0</v>
      </c>
      <c r="O59" s="131">
        <f t="shared" si="17"/>
        <v>0</v>
      </c>
      <c r="P59" s="141">
        <v>0</v>
      </c>
      <c r="Q59" s="144"/>
      <c r="R59" s="144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43">
        <f t="shared" si="0"/>
        <v>0</v>
      </c>
      <c r="AI59" s="77">
        <f t="shared" si="1"/>
        <v>0</v>
      </c>
      <c r="AJ59" s="69" t="str">
        <f t="shared" si="2"/>
        <v xml:space="preserve">F </v>
      </c>
      <c r="AQ59" s="119">
        <f t="shared" si="3"/>
        <v>0</v>
      </c>
    </row>
    <row r="60" spans="1:43" ht="21" customHeight="1" x14ac:dyDescent="0.65">
      <c r="A60" s="83">
        <v>52</v>
      </c>
      <c r="B60" s="159"/>
      <c r="C60" s="160"/>
      <c r="D60" s="138">
        <v>0</v>
      </c>
      <c r="E60" s="138">
        <v>0</v>
      </c>
      <c r="F60" s="139">
        <v>0</v>
      </c>
      <c r="G60" s="139">
        <v>0</v>
      </c>
      <c r="H60" s="140">
        <v>0</v>
      </c>
      <c r="I60" s="131">
        <f t="shared" si="16"/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31">
        <f t="shared" si="17"/>
        <v>0</v>
      </c>
      <c r="P60" s="141">
        <v>0</v>
      </c>
      <c r="Q60" s="144"/>
      <c r="R60" s="144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43">
        <f t="shared" si="0"/>
        <v>0</v>
      </c>
      <c r="AI60" s="77">
        <f t="shared" si="1"/>
        <v>0</v>
      </c>
      <c r="AJ60" s="69" t="str">
        <f t="shared" si="2"/>
        <v xml:space="preserve">F </v>
      </c>
      <c r="AQ60" s="119">
        <f t="shared" si="3"/>
        <v>0</v>
      </c>
    </row>
    <row r="61" spans="1:43" ht="21" customHeight="1" x14ac:dyDescent="0.65">
      <c r="A61" s="83">
        <v>53</v>
      </c>
      <c r="B61" s="159"/>
      <c r="C61" s="160"/>
      <c r="D61" s="138">
        <v>0</v>
      </c>
      <c r="E61" s="138">
        <v>0</v>
      </c>
      <c r="F61" s="139">
        <v>0</v>
      </c>
      <c r="G61" s="139">
        <v>0</v>
      </c>
      <c r="H61" s="140">
        <v>0</v>
      </c>
      <c r="I61" s="131">
        <f t="shared" si="16"/>
        <v>0</v>
      </c>
      <c r="J61" s="140">
        <v>0</v>
      </c>
      <c r="K61" s="140">
        <v>0</v>
      </c>
      <c r="L61" s="140">
        <v>0</v>
      </c>
      <c r="M61" s="140">
        <v>0</v>
      </c>
      <c r="N61" s="140">
        <v>0</v>
      </c>
      <c r="O61" s="131">
        <f t="shared" si="17"/>
        <v>0</v>
      </c>
      <c r="P61" s="141">
        <v>0</v>
      </c>
      <c r="Q61" s="144"/>
      <c r="R61" s="144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43">
        <f t="shared" si="0"/>
        <v>0</v>
      </c>
      <c r="AI61" s="77">
        <f t="shared" si="1"/>
        <v>0</v>
      </c>
      <c r="AJ61" s="69" t="str">
        <f t="shared" si="2"/>
        <v xml:space="preserve">F </v>
      </c>
      <c r="AQ61" s="119">
        <f t="shared" si="3"/>
        <v>0</v>
      </c>
    </row>
    <row r="62" spans="1:43" ht="21" customHeight="1" x14ac:dyDescent="0.65">
      <c r="A62" s="83">
        <v>54</v>
      </c>
      <c r="B62" s="159"/>
      <c r="C62" s="160"/>
      <c r="D62" s="138">
        <v>0</v>
      </c>
      <c r="E62" s="138">
        <v>0</v>
      </c>
      <c r="F62" s="139">
        <v>0</v>
      </c>
      <c r="G62" s="139">
        <v>0</v>
      </c>
      <c r="H62" s="140">
        <v>0</v>
      </c>
      <c r="I62" s="131">
        <f t="shared" si="16"/>
        <v>0</v>
      </c>
      <c r="J62" s="140">
        <v>0</v>
      </c>
      <c r="K62" s="140">
        <v>0</v>
      </c>
      <c r="L62" s="140">
        <v>0</v>
      </c>
      <c r="M62" s="140">
        <v>0</v>
      </c>
      <c r="N62" s="140">
        <v>0</v>
      </c>
      <c r="O62" s="131">
        <f t="shared" si="17"/>
        <v>0</v>
      </c>
      <c r="P62" s="141">
        <v>0</v>
      </c>
      <c r="Q62" s="144"/>
      <c r="R62" s="144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43">
        <f t="shared" si="0"/>
        <v>0</v>
      </c>
      <c r="AI62" s="77">
        <f t="shared" si="1"/>
        <v>0</v>
      </c>
      <c r="AJ62" s="69" t="str">
        <f t="shared" si="2"/>
        <v xml:space="preserve">F </v>
      </c>
      <c r="AQ62" s="119">
        <f t="shared" si="3"/>
        <v>0</v>
      </c>
    </row>
    <row r="63" spans="1:43" ht="21" customHeight="1" x14ac:dyDescent="0.65">
      <c r="A63" s="83">
        <v>55</v>
      </c>
      <c r="B63" s="159"/>
      <c r="C63" s="160"/>
      <c r="D63" s="138">
        <v>0</v>
      </c>
      <c r="E63" s="138">
        <v>0</v>
      </c>
      <c r="F63" s="139">
        <v>0</v>
      </c>
      <c r="G63" s="139">
        <v>0</v>
      </c>
      <c r="H63" s="140">
        <v>0</v>
      </c>
      <c r="I63" s="131">
        <f t="shared" si="16"/>
        <v>0</v>
      </c>
      <c r="J63" s="140">
        <v>0</v>
      </c>
      <c r="K63" s="140">
        <v>0</v>
      </c>
      <c r="L63" s="140">
        <v>0</v>
      </c>
      <c r="M63" s="140">
        <v>0</v>
      </c>
      <c r="N63" s="140">
        <v>0</v>
      </c>
      <c r="O63" s="131">
        <f t="shared" si="17"/>
        <v>0</v>
      </c>
      <c r="P63" s="141">
        <v>0</v>
      </c>
      <c r="Q63" s="144"/>
      <c r="R63" s="144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43">
        <f t="shared" si="0"/>
        <v>0</v>
      </c>
      <c r="AI63" s="77">
        <f t="shared" si="1"/>
        <v>0</v>
      </c>
      <c r="AJ63" s="69" t="str">
        <f t="shared" si="2"/>
        <v xml:space="preserve">F </v>
      </c>
      <c r="AQ63" s="119">
        <f t="shared" si="3"/>
        <v>0</v>
      </c>
    </row>
    <row r="64" spans="1:43" ht="21" customHeight="1" x14ac:dyDescent="0.65">
      <c r="A64" s="83">
        <v>56</v>
      </c>
      <c r="B64" s="159"/>
      <c r="C64" s="160"/>
      <c r="D64" s="138">
        <v>0</v>
      </c>
      <c r="E64" s="138">
        <v>0</v>
      </c>
      <c r="F64" s="139">
        <v>0</v>
      </c>
      <c r="G64" s="139">
        <v>0</v>
      </c>
      <c r="H64" s="140">
        <v>0</v>
      </c>
      <c r="I64" s="131">
        <f t="shared" si="16"/>
        <v>0</v>
      </c>
      <c r="J64" s="140">
        <v>0</v>
      </c>
      <c r="K64" s="140">
        <v>0</v>
      </c>
      <c r="L64" s="140">
        <v>0</v>
      </c>
      <c r="M64" s="140">
        <v>0</v>
      </c>
      <c r="N64" s="140">
        <v>0</v>
      </c>
      <c r="O64" s="131">
        <f t="shared" si="17"/>
        <v>0</v>
      </c>
      <c r="P64" s="141">
        <v>0</v>
      </c>
      <c r="Q64" s="144"/>
      <c r="R64" s="144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43">
        <f t="shared" si="0"/>
        <v>0</v>
      </c>
      <c r="AI64" s="77">
        <f t="shared" si="1"/>
        <v>0</v>
      </c>
      <c r="AJ64" s="69" t="str">
        <f t="shared" si="2"/>
        <v xml:space="preserve">F </v>
      </c>
      <c r="AQ64" s="119">
        <f t="shared" si="3"/>
        <v>0</v>
      </c>
    </row>
    <row r="65" spans="1:43" ht="21" customHeight="1" x14ac:dyDescent="0.65">
      <c r="A65" s="83">
        <v>57</v>
      </c>
      <c r="B65" s="159"/>
      <c r="C65" s="160"/>
      <c r="D65" s="138">
        <v>0</v>
      </c>
      <c r="E65" s="138">
        <v>0</v>
      </c>
      <c r="F65" s="139">
        <v>0</v>
      </c>
      <c r="G65" s="139">
        <v>0</v>
      </c>
      <c r="H65" s="140">
        <v>0</v>
      </c>
      <c r="I65" s="131">
        <f t="shared" si="16"/>
        <v>0</v>
      </c>
      <c r="J65" s="140">
        <v>0</v>
      </c>
      <c r="K65" s="140">
        <v>0</v>
      </c>
      <c r="L65" s="140">
        <v>0</v>
      </c>
      <c r="M65" s="140">
        <v>0</v>
      </c>
      <c r="N65" s="140">
        <v>0</v>
      </c>
      <c r="O65" s="131">
        <f t="shared" si="17"/>
        <v>0</v>
      </c>
      <c r="P65" s="141">
        <v>0</v>
      </c>
      <c r="Q65" s="144"/>
      <c r="R65" s="144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43">
        <f t="shared" si="0"/>
        <v>0</v>
      </c>
      <c r="AI65" s="77">
        <f t="shared" si="1"/>
        <v>0</v>
      </c>
      <c r="AJ65" s="69" t="str">
        <f t="shared" si="2"/>
        <v xml:space="preserve">F </v>
      </c>
      <c r="AQ65" s="119">
        <f t="shared" si="3"/>
        <v>0</v>
      </c>
    </row>
    <row r="66" spans="1:43" ht="21" customHeight="1" x14ac:dyDescent="0.65">
      <c r="A66" s="83">
        <v>58</v>
      </c>
      <c r="B66" s="159"/>
      <c r="C66" s="160"/>
      <c r="D66" s="138">
        <v>0</v>
      </c>
      <c r="E66" s="138">
        <v>0</v>
      </c>
      <c r="F66" s="139">
        <v>0</v>
      </c>
      <c r="G66" s="139">
        <v>0</v>
      </c>
      <c r="H66" s="140">
        <v>0</v>
      </c>
      <c r="I66" s="131">
        <f t="shared" si="16"/>
        <v>0</v>
      </c>
      <c r="J66" s="140">
        <v>0</v>
      </c>
      <c r="K66" s="140">
        <v>0</v>
      </c>
      <c r="L66" s="140">
        <v>0</v>
      </c>
      <c r="M66" s="140">
        <v>0</v>
      </c>
      <c r="N66" s="140">
        <v>0</v>
      </c>
      <c r="O66" s="131">
        <f t="shared" si="17"/>
        <v>0</v>
      </c>
      <c r="P66" s="141">
        <v>0</v>
      </c>
      <c r="Q66" s="144"/>
      <c r="R66" s="144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43">
        <f t="shared" si="0"/>
        <v>0</v>
      </c>
      <c r="AI66" s="77">
        <f t="shared" si="1"/>
        <v>0</v>
      </c>
      <c r="AJ66" s="69" t="str">
        <f t="shared" si="2"/>
        <v xml:space="preserve">F </v>
      </c>
      <c r="AQ66" s="119">
        <f t="shared" si="3"/>
        <v>0</v>
      </c>
    </row>
    <row r="67" spans="1:43" ht="21" customHeight="1" x14ac:dyDescent="0.65">
      <c r="A67" s="83">
        <v>59</v>
      </c>
      <c r="B67" s="159"/>
      <c r="C67" s="160"/>
      <c r="D67" s="138">
        <v>0</v>
      </c>
      <c r="E67" s="138">
        <v>0</v>
      </c>
      <c r="F67" s="139">
        <v>0</v>
      </c>
      <c r="G67" s="139">
        <v>0</v>
      </c>
      <c r="H67" s="140">
        <v>0</v>
      </c>
      <c r="I67" s="131">
        <f t="shared" si="16"/>
        <v>0</v>
      </c>
      <c r="J67" s="140">
        <v>0</v>
      </c>
      <c r="K67" s="140">
        <v>0</v>
      </c>
      <c r="L67" s="140">
        <v>0</v>
      </c>
      <c r="M67" s="140">
        <v>0</v>
      </c>
      <c r="N67" s="140">
        <v>0</v>
      </c>
      <c r="O67" s="131">
        <f t="shared" si="17"/>
        <v>0</v>
      </c>
      <c r="P67" s="141">
        <v>0</v>
      </c>
      <c r="Q67" s="144"/>
      <c r="R67" s="144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43">
        <f t="shared" si="0"/>
        <v>0</v>
      </c>
      <c r="AI67" s="77">
        <f t="shared" si="1"/>
        <v>0</v>
      </c>
      <c r="AJ67" s="69" t="str">
        <f t="shared" si="2"/>
        <v xml:space="preserve">F </v>
      </c>
      <c r="AQ67" s="119">
        <f t="shared" si="3"/>
        <v>0</v>
      </c>
    </row>
    <row r="68" spans="1:43" ht="21" customHeight="1" x14ac:dyDescent="0.65">
      <c r="A68" s="83">
        <v>60</v>
      </c>
      <c r="B68" s="159"/>
      <c r="C68" s="160"/>
      <c r="D68" s="138">
        <v>0</v>
      </c>
      <c r="E68" s="138">
        <v>0</v>
      </c>
      <c r="F68" s="139">
        <v>0</v>
      </c>
      <c r="G68" s="139">
        <v>0</v>
      </c>
      <c r="H68" s="140">
        <v>0</v>
      </c>
      <c r="I68" s="131">
        <f t="shared" si="16"/>
        <v>0</v>
      </c>
      <c r="J68" s="140">
        <v>0</v>
      </c>
      <c r="K68" s="140">
        <v>0</v>
      </c>
      <c r="L68" s="140">
        <v>0</v>
      </c>
      <c r="M68" s="140">
        <v>0</v>
      </c>
      <c r="N68" s="140">
        <v>0</v>
      </c>
      <c r="O68" s="131">
        <f t="shared" si="17"/>
        <v>0</v>
      </c>
      <c r="P68" s="141">
        <v>0</v>
      </c>
      <c r="Q68" s="144"/>
      <c r="R68" s="144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43">
        <f t="shared" si="0"/>
        <v>0</v>
      </c>
      <c r="AI68" s="77">
        <f t="shared" si="1"/>
        <v>0</v>
      </c>
      <c r="AJ68" s="69" t="str">
        <f t="shared" si="2"/>
        <v xml:space="preserve">F </v>
      </c>
      <c r="AQ68" s="119">
        <f t="shared" si="3"/>
        <v>0</v>
      </c>
    </row>
    <row r="69" spans="1:43" ht="21" customHeight="1" x14ac:dyDescent="0.65">
      <c r="A69" s="83">
        <v>61</v>
      </c>
      <c r="B69" s="159"/>
      <c r="C69" s="160"/>
      <c r="D69" s="138">
        <v>0</v>
      </c>
      <c r="E69" s="138">
        <v>0</v>
      </c>
      <c r="F69" s="139">
        <v>0</v>
      </c>
      <c r="G69" s="139">
        <v>0</v>
      </c>
      <c r="H69" s="140">
        <v>0</v>
      </c>
      <c r="I69" s="131">
        <f t="shared" si="16"/>
        <v>0</v>
      </c>
      <c r="J69" s="140">
        <v>0</v>
      </c>
      <c r="K69" s="140">
        <v>0</v>
      </c>
      <c r="L69" s="140">
        <v>0</v>
      </c>
      <c r="M69" s="140">
        <v>0</v>
      </c>
      <c r="N69" s="140">
        <v>0</v>
      </c>
      <c r="O69" s="131">
        <f t="shared" si="17"/>
        <v>0</v>
      </c>
      <c r="P69" s="141">
        <v>0</v>
      </c>
      <c r="Q69" s="144"/>
      <c r="R69" s="144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43">
        <f t="shared" si="0"/>
        <v>0</v>
      </c>
      <c r="AI69" s="77">
        <f t="shared" si="1"/>
        <v>0</v>
      </c>
      <c r="AJ69" s="69" t="str">
        <f t="shared" si="2"/>
        <v xml:space="preserve">F </v>
      </c>
      <c r="AQ69" s="119">
        <f t="shared" si="3"/>
        <v>0</v>
      </c>
    </row>
    <row r="70" spans="1:43" ht="21" customHeight="1" x14ac:dyDescent="0.65">
      <c r="A70" s="83">
        <v>62</v>
      </c>
      <c r="B70" s="159"/>
      <c r="C70" s="160"/>
      <c r="D70" s="138">
        <v>0</v>
      </c>
      <c r="E70" s="138">
        <v>0</v>
      </c>
      <c r="F70" s="139">
        <v>0</v>
      </c>
      <c r="G70" s="139">
        <v>0</v>
      </c>
      <c r="H70" s="140">
        <v>0</v>
      </c>
      <c r="I70" s="131">
        <f t="shared" si="16"/>
        <v>0</v>
      </c>
      <c r="J70" s="140">
        <v>0</v>
      </c>
      <c r="K70" s="140">
        <v>0</v>
      </c>
      <c r="L70" s="140">
        <v>0</v>
      </c>
      <c r="M70" s="140">
        <v>0</v>
      </c>
      <c r="N70" s="140">
        <v>0</v>
      </c>
      <c r="O70" s="131">
        <f t="shared" si="17"/>
        <v>0</v>
      </c>
      <c r="P70" s="141">
        <v>0</v>
      </c>
      <c r="Q70" s="144"/>
      <c r="R70" s="144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43">
        <f t="shared" si="0"/>
        <v>0</v>
      </c>
      <c r="AI70" s="77">
        <f t="shared" si="1"/>
        <v>0</v>
      </c>
      <c r="AJ70" s="69" t="str">
        <f t="shared" si="2"/>
        <v xml:space="preserve">F </v>
      </c>
      <c r="AQ70" s="119">
        <f t="shared" si="3"/>
        <v>0</v>
      </c>
    </row>
    <row r="71" spans="1:43" ht="21" customHeight="1" x14ac:dyDescent="0.65">
      <c r="A71" s="83">
        <v>63</v>
      </c>
      <c r="B71" s="159"/>
      <c r="C71" s="160"/>
      <c r="D71" s="138">
        <v>0</v>
      </c>
      <c r="E71" s="138">
        <v>0</v>
      </c>
      <c r="F71" s="139">
        <v>0</v>
      </c>
      <c r="G71" s="139">
        <v>0</v>
      </c>
      <c r="H71" s="140">
        <v>0</v>
      </c>
      <c r="I71" s="131">
        <f t="shared" si="16"/>
        <v>0</v>
      </c>
      <c r="J71" s="140">
        <v>0</v>
      </c>
      <c r="K71" s="140">
        <v>0</v>
      </c>
      <c r="L71" s="140">
        <v>0</v>
      </c>
      <c r="M71" s="140">
        <v>0</v>
      </c>
      <c r="N71" s="140">
        <v>0</v>
      </c>
      <c r="O71" s="131">
        <f t="shared" si="17"/>
        <v>0</v>
      </c>
      <c r="P71" s="141">
        <v>0</v>
      </c>
      <c r="Q71" s="144"/>
      <c r="R71" s="144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43">
        <f t="shared" si="0"/>
        <v>0</v>
      </c>
      <c r="AI71" s="77">
        <f t="shared" si="1"/>
        <v>0</v>
      </c>
      <c r="AJ71" s="69" t="str">
        <f t="shared" si="2"/>
        <v xml:space="preserve">F </v>
      </c>
      <c r="AQ71" s="119">
        <f t="shared" si="3"/>
        <v>0</v>
      </c>
    </row>
    <row r="72" spans="1:43" ht="21" customHeight="1" x14ac:dyDescent="0.65">
      <c r="A72" s="83">
        <v>64</v>
      </c>
      <c r="B72" s="159"/>
      <c r="C72" s="160"/>
      <c r="D72" s="138">
        <v>0</v>
      </c>
      <c r="E72" s="138">
        <v>0</v>
      </c>
      <c r="F72" s="139">
        <v>0</v>
      </c>
      <c r="G72" s="139">
        <v>0</v>
      </c>
      <c r="H72" s="140">
        <v>0</v>
      </c>
      <c r="I72" s="131">
        <f t="shared" si="16"/>
        <v>0</v>
      </c>
      <c r="J72" s="140">
        <v>0</v>
      </c>
      <c r="K72" s="140">
        <v>0</v>
      </c>
      <c r="L72" s="140">
        <v>0</v>
      </c>
      <c r="M72" s="140">
        <v>0</v>
      </c>
      <c r="N72" s="140">
        <v>0</v>
      </c>
      <c r="O72" s="131">
        <f t="shared" si="17"/>
        <v>0</v>
      </c>
      <c r="P72" s="141">
        <v>0</v>
      </c>
      <c r="Q72" s="144"/>
      <c r="R72" s="144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43">
        <f t="shared" si="0"/>
        <v>0</v>
      </c>
      <c r="AI72" s="77">
        <f t="shared" si="1"/>
        <v>0</v>
      </c>
      <c r="AJ72" s="69" t="str">
        <f t="shared" si="2"/>
        <v xml:space="preserve">F </v>
      </c>
      <c r="AQ72" s="119">
        <f t="shared" si="3"/>
        <v>0</v>
      </c>
    </row>
    <row r="73" spans="1:43" ht="21" customHeight="1" x14ac:dyDescent="0.65">
      <c r="A73" s="83">
        <v>65</v>
      </c>
      <c r="B73" s="159"/>
      <c r="C73" s="160"/>
      <c r="D73" s="138">
        <v>0</v>
      </c>
      <c r="E73" s="138">
        <v>0</v>
      </c>
      <c r="F73" s="139">
        <v>0</v>
      </c>
      <c r="G73" s="139">
        <v>0</v>
      </c>
      <c r="H73" s="140">
        <v>0</v>
      </c>
      <c r="I73" s="131">
        <f t="shared" si="16"/>
        <v>0</v>
      </c>
      <c r="J73" s="140">
        <v>0</v>
      </c>
      <c r="K73" s="140">
        <v>0</v>
      </c>
      <c r="L73" s="140">
        <v>0</v>
      </c>
      <c r="M73" s="140">
        <v>0</v>
      </c>
      <c r="N73" s="140">
        <v>0</v>
      </c>
      <c r="O73" s="131">
        <f t="shared" si="17"/>
        <v>0</v>
      </c>
      <c r="P73" s="141">
        <v>0</v>
      </c>
      <c r="Q73" s="144"/>
      <c r="R73" s="144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43">
        <f t="shared" si="0"/>
        <v>0</v>
      </c>
      <c r="AI73" s="77">
        <f t="shared" si="1"/>
        <v>0</v>
      </c>
      <c r="AJ73" s="69" t="str">
        <f t="shared" si="2"/>
        <v xml:space="preserve">F </v>
      </c>
      <c r="AQ73" s="119">
        <f t="shared" si="3"/>
        <v>0</v>
      </c>
    </row>
    <row r="74" spans="1:43" ht="21" customHeight="1" x14ac:dyDescent="0.65">
      <c r="A74" s="83">
        <v>66</v>
      </c>
      <c r="B74" s="159"/>
      <c r="C74" s="160"/>
      <c r="D74" s="138">
        <v>0</v>
      </c>
      <c r="E74" s="138">
        <v>0</v>
      </c>
      <c r="F74" s="139">
        <v>0</v>
      </c>
      <c r="G74" s="139">
        <v>0</v>
      </c>
      <c r="H74" s="140">
        <v>0</v>
      </c>
      <c r="I74" s="131">
        <f t="shared" si="16"/>
        <v>0</v>
      </c>
      <c r="J74" s="140">
        <v>0</v>
      </c>
      <c r="K74" s="140">
        <v>0</v>
      </c>
      <c r="L74" s="140">
        <v>0</v>
      </c>
      <c r="M74" s="140">
        <v>0</v>
      </c>
      <c r="N74" s="140">
        <v>0</v>
      </c>
      <c r="O74" s="131">
        <f t="shared" si="17"/>
        <v>0</v>
      </c>
      <c r="P74" s="141">
        <v>0</v>
      </c>
      <c r="Q74" s="144"/>
      <c r="R74" s="144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43">
        <f t="shared" si="0"/>
        <v>0</v>
      </c>
      <c r="AI74" s="77">
        <f t="shared" si="1"/>
        <v>0</v>
      </c>
      <c r="AJ74" s="69" t="str">
        <f t="shared" si="2"/>
        <v xml:space="preserve">F </v>
      </c>
      <c r="AQ74" s="119">
        <f t="shared" si="3"/>
        <v>0</v>
      </c>
    </row>
    <row r="75" spans="1:43" ht="21" customHeight="1" x14ac:dyDescent="0.65">
      <c r="A75" s="83">
        <v>67</v>
      </c>
      <c r="B75" s="159"/>
      <c r="C75" s="160"/>
      <c r="D75" s="138">
        <v>0</v>
      </c>
      <c r="E75" s="138">
        <v>0</v>
      </c>
      <c r="F75" s="139">
        <v>0</v>
      </c>
      <c r="G75" s="139">
        <v>0</v>
      </c>
      <c r="H75" s="140">
        <v>0</v>
      </c>
      <c r="I75" s="131">
        <f t="shared" si="16"/>
        <v>0</v>
      </c>
      <c r="J75" s="140">
        <v>0</v>
      </c>
      <c r="K75" s="140">
        <v>0</v>
      </c>
      <c r="L75" s="140">
        <v>0</v>
      </c>
      <c r="M75" s="140">
        <v>0</v>
      </c>
      <c r="N75" s="140">
        <v>0</v>
      </c>
      <c r="O75" s="131">
        <f t="shared" si="17"/>
        <v>0</v>
      </c>
      <c r="P75" s="141">
        <v>0</v>
      </c>
      <c r="Q75" s="144"/>
      <c r="R75" s="144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43">
        <f t="shared" ref="AH75:AH92" si="18">I75+O75+P75</f>
        <v>0</v>
      </c>
      <c r="AI75" s="77">
        <f t="shared" si="1"/>
        <v>0</v>
      </c>
      <c r="AJ75" s="69" t="str">
        <f t="shared" ref="AJ75:AJ92" si="19">IF(AI75="",AQ75,IF(AI75&gt;=Gr_A,"A ",IF(AI75&gt;=Gr_Bp,"B+",IF(AI75&gt;=Gr_B,"B ",IF(AI75&gt;=Gr_Cp,"C+",IF(AI75&gt;=Gr_C,"C ",IF(AI75&gt;=Gr_Dp,"D+",IF(AI75&gt;=Gr_D,"D ","F "))))))))</f>
        <v xml:space="preserve">F </v>
      </c>
      <c r="AQ75" s="119">
        <f t="shared" ref="AQ75:AQ92" si="20">IF(AH75="","",IF(AH75="ขาดสอบ","F",IF(AH75="I","I",0)))</f>
        <v>0</v>
      </c>
    </row>
    <row r="76" spans="1:43" ht="21" customHeight="1" x14ac:dyDescent="0.65">
      <c r="A76" s="83">
        <v>68</v>
      </c>
      <c r="B76" s="159"/>
      <c r="C76" s="160"/>
      <c r="D76" s="138">
        <v>0</v>
      </c>
      <c r="E76" s="138">
        <v>0</v>
      </c>
      <c r="F76" s="139">
        <v>0</v>
      </c>
      <c r="G76" s="139">
        <v>0</v>
      </c>
      <c r="H76" s="140">
        <v>0</v>
      </c>
      <c r="I76" s="131">
        <f t="shared" si="16"/>
        <v>0</v>
      </c>
      <c r="J76" s="140">
        <v>0</v>
      </c>
      <c r="K76" s="140">
        <v>0</v>
      </c>
      <c r="L76" s="140">
        <v>0</v>
      </c>
      <c r="M76" s="140">
        <v>0</v>
      </c>
      <c r="N76" s="140">
        <v>0</v>
      </c>
      <c r="O76" s="131">
        <f t="shared" si="17"/>
        <v>0</v>
      </c>
      <c r="P76" s="141">
        <v>0</v>
      </c>
      <c r="Q76" s="144"/>
      <c r="R76" s="144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43">
        <f t="shared" si="18"/>
        <v>0</v>
      </c>
      <c r="AI76" s="77">
        <f t="shared" si="1"/>
        <v>0</v>
      </c>
      <c r="AJ76" s="69" t="str">
        <f t="shared" si="19"/>
        <v xml:space="preserve">F </v>
      </c>
      <c r="AQ76" s="119">
        <f t="shared" si="20"/>
        <v>0</v>
      </c>
    </row>
    <row r="77" spans="1:43" ht="21" customHeight="1" x14ac:dyDescent="0.65">
      <c r="A77" s="83">
        <v>69</v>
      </c>
      <c r="B77" s="159"/>
      <c r="C77" s="160"/>
      <c r="D77" s="138">
        <v>0</v>
      </c>
      <c r="E77" s="138">
        <v>0</v>
      </c>
      <c r="F77" s="139">
        <v>0</v>
      </c>
      <c r="G77" s="139">
        <v>0</v>
      </c>
      <c r="H77" s="140">
        <v>0</v>
      </c>
      <c r="I77" s="131">
        <f t="shared" si="16"/>
        <v>0</v>
      </c>
      <c r="J77" s="140">
        <v>0</v>
      </c>
      <c r="K77" s="140">
        <v>0</v>
      </c>
      <c r="L77" s="140">
        <v>0</v>
      </c>
      <c r="M77" s="140">
        <v>0</v>
      </c>
      <c r="N77" s="140">
        <v>0</v>
      </c>
      <c r="O77" s="131">
        <f t="shared" si="17"/>
        <v>0</v>
      </c>
      <c r="P77" s="141">
        <v>0</v>
      </c>
      <c r="Q77" s="144"/>
      <c r="R77" s="144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43">
        <f t="shared" si="18"/>
        <v>0</v>
      </c>
      <c r="AI77" s="77">
        <f t="shared" si="1"/>
        <v>0</v>
      </c>
      <c r="AJ77" s="69" t="str">
        <f t="shared" si="19"/>
        <v xml:space="preserve">F </v>
      </c>
      <c r="AQ77" s="119">
        <f t="shared" si="20"/>
        <v>0</v>
      </c>
    </row>
    <row r="78" spans="1:43" ht="21" customHeight="1" x14ac:dyDescent="0.65">
      <c r="A78" s="83">
        <v>70</v>
      </c>
      <c r="B78" s="159"/>
      <c r="C78" s="160"/>
      <c r="D78" s="138">
        <v>0</v>
      </c>
      <c r="E78" s="138">
        <v>0</v>
      </c>
      <c r="F78" s="139">
        <v>0</v>
      </c>
      <c r="G78" s="139">
        <v>0</v>
      </c>
      <c r="H78" s="140">
        <v>0</v>
      </c>
      <c r="I78" s="131">
        <f t="shared" si="16"/>
        <v>0</v>
      </c>
      <c r="J78" s="140">
        <v>0</v>
      </c>
      <c r="K78" s="140">
        <v>0</v>
      </c>
      <c r="L78" s="140">
        <v>0</v>
      </c>
      <c r="M78" s="140">
        <v>0</v>
      </c>
      <c r="N78" s="140">
        <v>0</v>
      </c>
      <c r="O78" s="131">
        <f t="shared" si="17"/>
        <v>0</v>
      </c>
      <c r="P78" s="141">
        <v>0</v>
      </c>
      <c r="Q78" s="144"/>
      <c r="R78" s="144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43">
        <f t="shared" si="18"/>
        <v>0</v>
      </c>
      <c r="AI78" s="77">
        <f t="shared" si="1"/>
        <v>0</v>
      </c>
      <c r="AJ78" s="69" t="str">
        <f t="shared" si="19"/>
        <v xml:space="preserve">F </v>
      </c>
      <c r="AQ78" s="119">
        <f t="shared" si="20"/>
        <v>0</v>
      </c>
    </row>
    <row r="79" spans="1:43" ht="21" customHeight="1" x14ac:dyDescent="0.65">
      <c r="A79" s="83">
        <v>71</v>
      </c>
      <c r="B79" s="159"/>
      <c r="C79" s="160"/>
      <c r="D79" s="138">
        <v>0</v>
      </c>
      <c r="E79" s="138">
        <v>0</v>
      </c>
      <c r="F79" s="139">
        <v>0</v>
      </c>
      <c r="G79" s="139">
        <v>0</v>
      </c>
      <c r="H79" s="140">
        <v>0</v>
      </c>
      <c r="I79" s="131">
        <f t="shared" si="16"/>
        <v>0</v>
      </c>
      <c r="J79" s="140">
        <v>0</v>
      </c>
      <c r="K79" s="140">
        <v>0</v>
      </c>
      <c r="L79" s="140">
        <v>0</v>
      </c>
      <c r="M79" s="140">
        <v>0</v>
      </c>
      <c r="N79" s="140">
        <v>0</v>
      </c>
      <c r="O79" s="131">
        <f t="shared" si="17"/>
        <v>0</v>
      </c>
      <c r="P79" s="141">
        <v>0</v>
      </c>
      <c r="Q79" s="144"/>
      <c r="R79" s="144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43">
        <f t="shared" si="18"/>
        <v>0</v>
      </c>
      <c r="AI79" s="77">
        <f t="shared" si="1"/>
        <v>0</v>
      </c>
      <c r="AJ79" s="69" t="str">
        <f t="shared" si="19"/>
        <v xml:space="preserve">F </v>
      </c>
      <c r="AQ79" s="119">
        <f t="shared" si="20"/>
        <v>0</v>
      </c>
    </row>
    <row r="80" spans="1:43" ht="21" customHeight="1" x14ac:dyDescent="0.65">
      <c r="A80" s="83">
        <v>72</v>
      </c>
      <c r="B80" s="159"/>
      <c r="C80" s="160"/>
      <c r="D80" s="138">
        <v>0</v>
      </c>
      <c r="E80" s="138">
        <v>0</v>
      </c>
      <c r="F80" s="139">
        <v>0</v>
      </c>
      <c r="G80" s="139">
        <v>0</v>
      </c>
      <c r="H80" s="140">
        <v>0</v>
      </c>
      <c r="I80" s="131">
        <f t="shared" si="16"/>
        <v>0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31">
        <f t="shared" si="17"/>
        <v>0</v>
      </c>
      <c r="P80" s="141">
        <v>0</v>
      </c>
      <c r="Q80" s="144"/>
      <c r="R80" s="144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43">
        <f t="shared" si="18"/>
        <v>0</v>
      </c>
      <c r="AI80" s="77">
        <f t="shared" si="1"/>
        <v>0</v>
      </c>
      <c r="AJ80" s="69" t="str">
        <f t="shared" si="19"/>
        <v xml:space="preserve">F </v>
      </c>
      <c r="AQ80" s="119">
        <f t="shared" si="20"/>
        <v>0</v>
      </c>
    </row>
    <row r="81" spans="1:43" ht="21" customHeight="1" x14ac:dyDescent="0.65">
      <c r="A81" s="83">
        <v>73</v>
      </c>
      <c r="B81" s="159"/>
      <c r="C81" s="160"/>
      <c r="D81" s="138">
        <v>0</v>
      </c>
      <c r="E81" s="138">
        <v>0</v>
      </c>
      <c r="F81" s="139">
        <v>0</v>
      </c>
      <c r="G81" s="139">
        <v>0</v>
      </c>
      <c r="H81" s="140">
        <v>0</v>
      </c>
      <c r="I81" s="131">
        <f t="shared" si="16"/>
        <v>0</v>
      </c>
      <c r="J81" s="140">
        <v>0</v>
      </c>
      <c r="K81" s="140">
        <v>0</v>
      </c>
      <c r="L81" s="140">
        <v>0</v>
      </c>
      <c r="M81" s="140">
        <v>0</v>
      </c>
      <c r="N81" s="140">
        <v>0</v>
      </c>
      <c r="O81" s="131">
        <f t="shared" si="17"/>
        <v>0</v>
      </c>
      <c r="P81" s="141">
        <v>0</v>
      </c>
      <c r="Q81" s="144"/>
      <c r="R81" s="144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43">
        <f t="shared" si="18"/>
        <v>0</v>
      </c>
      <c r="AI81" s="77">
        <f t="shared" si="1"/>
        <v>0</v>
      </c>
      <c r="AJ81" s="69" t="str">
        <f t="shared" si="19"/>
        <v xml:space="preserve">F </v>
      </c>
      <c r="AQ81" s="119">
        <f t="shared" si="20"/>
        <v>0</v>
      </c>
    </row>
    <row r="82" spans="1:43" ht="21" customHeight="1" x14ac:dyDescent="0.65">
      <c r="A82" s="83">
        <v>74</v>
      </c>
      <c r="B82" s="159"/>
      <c r="C82" s="160"/>
      <c r="D82" s="138">
        <v>0</v>
      </c>
      <c r="E82" s="138">
        <v>0</v>
      </c>
      <c r="F82" s="139">
        <v>0</v>
      </c>
      <c r="G82" s="139">
        <v>0</v>
      </c>
      <c r="H82" s="140">
        <v>0</v>
      </c>
      <c r="I82" s="131">
        <f t="shared" si="16"/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31">
        <f t="shared" si="17"/>
        <v>0</v>
      </c>
      <c r="P82" s="141">
        <v>0</v>
      </c>
      <c r="Q82" s="144"/>
      <c r="R82" s="144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43">
        <f t="shared" si="18"/>
        <v>0</v>
      </c>
      <c r="AI82" s="77">
        <f t="shared" si="1"/>
        <v>0</v>
      </c>
      <c r="AJ82" s="69" t="str">
        <f t="shared" si="19"/>
        <v xml:space="preserve">F </v>
      </c>
      <c r="AQ82" s="119">
        <f t="shared" si="20"/>
        <v>0</v>
      </c>
    </row>
    <row r="83" spans="1:43" ht="21" customHeight="1" x14ac:dyDescent="0.65">
      <c r="A83" s="83">
        <v>75</v>
      </c>
      <c r="B83" s="159"/>
      <c r="C83" s="160"/>
      <c r="D83" s="138">
        <v>0</v>
      </c>
      <c r="E83" s="138">
        <v>0</v>
      </c>
      <c r="F83" s="139">
        <v>0</v>
      </c>
      <c r="G83" s="139">
        <v>0</v>
      </c>
      <c r="H83" s="140">
        <v>0</v>
      </c>
      <c r="I83" s="131">
        <f t="shared" si="16"/>
        <v>0</v>
      </c>
      <c r="J83" s="140">
        <v>0</v>
      </c>
      <c r="K83" s="140">
        <v>0</v>
      </c>
      <c r="L83" s="140">
        <v>0</v>
      </c>
      <c r="M83" s="140">
        <v>0</v>
      </c>
      <c r="N83" s="140">
        <v>0</v>
      </c>
      <c r="O83" s="131">
        <f t="shared" si="17"/>
        <v>0</v>
      </c>
      <c r="P83" s="141">
        <v>0</v>
      </c>
      <c r="Q83" s="144"/>
      <c r="R83" s="144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43">
        <f t="shared" si="18"/>
        <v>0</v>
      </c>
      <c r="AI83" s="77">
        <f t="shared" si="1"/>
        <v>0</v>
      </c>
      <c r="AJ83" s="69" t="str">
        <f t="shared" si="19"/>
        <v xml:space="preserve">F </v>
      </c>
      <c r="AQ83" s="119">
        <f t="shared" si="20"/>
        <v>0</v>
      </c>
    </row>
    <row r="84" spans="1:43" ht="21" customHeight="1" x14ac:dyDescent="0.65">
      <c r="A84" s="83">
        <v>76</v>
      </c>
      <c r="B84" s="159"/>
      <c r="C84" s="160"/>
      <c r="D84" s="138">
        <v>0</v>
      </c>
      <c r="E84" s="138">
        <v>0</v>
      </c>
      <c r="F84" s="139">
        <v>0</v>
      </c>
      <c r="G84" s="139">
        <v>0</v>
      </c>
      <c r="H84" s="140">
        <v>0</v>
      </c>
      <c r="I84" s="131">
        <f t="shared" si="16"/>
        <v>0</v>
      </c>
      <c r="J84" s="140">
        <v>0</v>
      </c>
      <c r="K84" s="140">
        <v>0</v>
      </c>
      <c r="L84" s="140">
        <v>0</v>
      </c>
      <c r="M84" s="140">
        <v>0</v>
      </c>
      <c r="N84" s="140">
        <v>0</v>
      </c>
      <c r="O84" s="131">
        <f t="shared" si="17"/>
        <v>0</v>
      </c>
      <c r="P84" s="141">
        <v>0</v>
      </c>
      <c r="Q84" s="144"/>
      <c r="R84" s="144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43">
        <f t="shared" si="18"/>
        <v>0</v>
      </c>
      <c r="AI84" s="77">
        <f t="shared" si="1"/>
        <v>0</v>
      </c>
      <c r="AJ84" s="69" t="str">
        <f t="shared" si="19"/>
        <v xml:space="preserve">F </v>
      </c>
      <c r="AQ84" s="119">
        <f t="shared" si="20"/>
        <v>0</v>
      </c>
    </row>
    <row r="85" spans="1:43" ht="21" customHeight="1" x14ac:dyDescent="0.65">
      <c r="A85" s="83">
        <v>77</v>
      </c>
      <c r="B85" s="159"/>
      <c r="C85" s="160"/>
      <c r="D85" s="138">
        <v>0</v>
      </c>
      <c r="E85" s="138">
        <v>0</v>
      </c>
      <c r="F85" s="139">
        <v>0</v>
      </c>
      <c r="G85" s="139">
        <v>0</v>
      </c>
      <c r="H85" s="140">
        <v>0</v>
      </c>
      <c r="I85" s="131">
        <f t="shared" si="16"/>
        <v>0</v>
      </c>
      <c r="J85" s="140">
        <v>0</v>
      </c>
      <c r="K85" s="140">
        <v>0</v>
      </c>
      <c r="L85" s="140">
        <v>0</v>
      </c>
      <c r="M85" s="140">
        <v>0</v>
      </c>
      <c r="N85" s="140">
        <v>0</v>
      </c>
      <c r="O85" s="131">
        <f t="shared" si="17"/>
        <v>0</v>
      </c>
      <c r="P85" s="141">
        <v>0</v>
      </c>
      <c r="Q85" s="144"/>
      <c r="R85" s="144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43">
        <f t="shared" si="18"/>
        <v>0</v>
      </c>
      <c r="AI85" s="77">
        <f t="shared" si="1"/>
        <v>0</v>
      </c>
      <c r="AJ85" s="69" t="str">
        <f t="shared" si="19"/>
        <v xml:space="preserve">F </v>
      </c>
      <c r="AQ85" s="119">
        <f t="shared" si="20"/>
        <v>0</v>
      </c>
    </row>
    <row r="86" spans="1:43" ht="21" customHeight="1" x14ac:dyDescent="0.65">
      <c r="A86" s="83">
        <v>78</v>
      </c>
      <c r="B86" s="159"/>
      <c r="C86" s="160"/>
      <c r="D86" s="138">
        <v>0</v>
      </c>
      <c r="E86" s="138">
        <v>0</v>
      </c>
      <c r="F86" s="139">
        <v>0</v>
      </c>
      <c r="G86" s="139">
        <v>0</v>
      </c>
      <c r="H86" s="140">
        <v>0</v>
      </c>
      <c r="I86" s="131">
        <f t="shared" si="16"/>
        <v>0</v>
      </c>
      <c r="J86" s="140">
        <v>0</v>
      </c>
      <c r="K86" s="140">
        <v>0</v>
      </c>
      <c r="L86" s="140">
        <v>0</v>
      </c>
      <c r="M86" s="140">
        <v>0</v>
      </c>
      <c r="N86" s="140">
        <v>0</v>
      </c>
      <c r="O86" s="131">
        <f t="shared" si="17"/>
        <v>0</v>
      </c>
      <c r="P86" s="141">
        <v>0</v>
      </c>
      <c r="Q86" s="144"/>
      <c r="R86" s="144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43">
        <f t="shared" si="18"/>
        <v>0</v>
      </c>
      <c r="AI86" s="77">
        <f t="shared" si="1"/>
        <v>0</v>
      </c>
      <c r="AJ86" s="69" t="str">
        <f t="shared" si="19"/>
        <v xml:space="preserve">F </v>
      </c>
      <c r="AQ86" s="119">
        <f t="shared" si="20"/>
        <v>0</v>
      </c>
    </row>
    <row r="87" spans="1:43" ht="21" customHeight="1" x14ac:dyDescent="0.65">
      <c r="A87" s="83">
        <v>79</v>
      </c>
      <c r="B87" s="159"/>
      <c r="C87" s="160"/>
      <c r="D87" s="138">
        <v>0</v>
      </c>
      <c r="E87" s="138">
        <v>0</v>
      </c>
      <c r="F87" s="139">
        <v>0</v>
      </c>
      <c r="G87" s="139">
        <v>0</v>
      </c>
      <c r="H87" s="140">
        <v>0</v>
      </c>
      <c r="I87" s="131">
        <f t="shared" si="16"/>
        <v>0</v>
      </c>
      <c r="J87" s="140">
        <v>0</v>
      </c>
      <c r="K87" s="140">
        <v>0</v>
      </c>
      <c r="L87" s="140">
        <v>0</v>
      </c>
      <c r="M87" s="140">
        <v>0</v>
      </c>
      <c r="N87" s="140">
        <v>0</v>
      </c>
      <c r="O87" s="131">
        <f t="shared" si="17"/>
        <v>0</v>
      </c>
      <c r="P87" s="141">
        <v>0</v>
      </c>
      <c r="Q87" s="144"/>
      <c r="R87" s="144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43">
        <f t="shared" si="18"/>
        <v>0</v>
      </c>
      <c r="AI87" s="77">
        <f t="shared" si="1"/>
        <v>0</v>
      </c>
      <c r="AJ87" s="69" t="str">
        <f t="shared" si="19"/>
        <v xml:space="preserve">F </v>
      </c>
      <c r="AQ87" s="119">
        <f t="shared" si="20"/>
        <v>0</v>
      </c>
    </row>
    <row r="88" spans="1:43" ht="21" customHeight="1" x14ac:dyDescent="0.65">
      <c r="A88" s="83">
        <v>80</v>
      </c>
      <c r="B88" s="159"/>
      <c r="C88" s="160"/>
      <c r="D88" s="138">
        <v>0</v>
      </c>
      <c r="E88" s="138">
        <v>0</v>
      </c>
      <c r="F88" s="139">
        <v>0</v>
      </c>
      <c r="G88" s="139">
        <v>0</v>
      </c>
      <c r="H88" s="140">
        <v>0</v>
      </c>
      <c r="I88" s="131">
        <f t="shared" si="16"/>
        <v>0</v>
      </c>
      <c r="J88" s="140">
        <v>0</v>
      </c>
      <c r="K88" s="140">
        <v>0</v>
      </c>
      <c r="L88" s="140">
        <v>0</v>
      </c>
      <c r="M88" s="140">
        <v>0</v>
      </c>
      <c r="N88" s="140">
        <v>0</v>
      </c>
      <c r="O88" s="131">
        <f t="shared" si="17"/>
        <v>0</v>
      </c>
      <c r="P88" s="141">
        <v>0</v>
      </c>
      <c r="Q88" s="144"/>
      <c r="R88" s="144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43">
        <f t="shared" si="18"/>
        <v>0</v>
      </c>
      <c r="AI88" s="77">
        <f t="shared" si="1"/>
        <v>0</v>
      </c>
      <c r="AJ88" s="69" t="str">
        <f t="shared" si="19"/>
        <v xml:space="preserve">F </v>
      </c>
      <c r="AQ88" s="119">
        <f t="shared" si="20"/>
        <v>0</v>
      </c>
    </row>
    <row r="89" spans="1:43" ht="21" customHeight="1" x14ac:dyDescent="0.65">
      <c r="A89" s="83">
        <v>81</v>
      </c>
      <c r="B89" s="159"/>
      <c r="C89" s="160"/>
      <c r="D89" s="138">
        <v>0</v>
      </c>
      <c r="E89" s="138">
        <v>0</v>
      </c>
      <c r="F89" s="139">
        <v>0</v>
      </c>
      <c r="G89" s="139">
        <v>0</v>
      </c>
      <c r="H89" s="140">
        <v>0</v>
      </c>
      <c r="I89" s="131">
        <f t="shared" si="16"/>
        <v>0</v>
      </c>
      <c r="J89" s="140">
        <v>0</v>
      </c>
      <c r="K89" s="140">
        <v>0</v>
      </c>
      <c r="L89" s="140">
        <v>0</v>
      </c>
      <c r="M89" s="140">
        <v>0</v>
      </c>
      <c r="N89" s="140">
        <v>0</v>
      </c>
      <c r="O89" s="131">
        <f t="shared" si="17"/>
        <v>0</v>
      </c>
      <c r="P89" s="141">
        <v>0</v>
      </c>
      <c r="Q89" s="144"/>
      <c r="R89" s="144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43">
        <f t="shared" si="18"/>
        <v>0</v>
      </c>
      <c r="AI89" s="77">
        <f t="shared" si="1"/>
        <v>0</v>
      </c>
      <c r="AJ89" s="69" t="str">
        <f t="shared" si="19"/>
        <v xml:space="preserve">F </v>
      </c>
      <c r="AQ89" s="119">
        <f t="shared" si="20"/>
        <v>0</v>
      </c>
    </row>
    <row r="90" spans="1:43" ht="21" customHeight="1" x14ac:dyDescent="0.65">
      <c r="A90" s="83">
        <v>82</v>
      </c>
      <c r="B90" s="159"/>
      <c r="C90" s="160"/>
      <c r="D90" s="138">
        <v>0</v>
      </c>
      <c r="E90" s="138">
        <v>0</v>
      </c>
      <c r="F90" s="139">
        <v>0</v>
      </c>
      <c r="G90" s="139">
        <v>0</v>
      </c>
      <c r="H90" s="140">
        <v>0</v>
      </c>
      <c r="I90" s="131">
        <f t="shared" si="16"/>
        <v>0</v>
      </c>
      <c r="J90" s="140">
        <v>0</v>
      </c>
      <c r="K90" s="140">
        <v>0</v>
      </c>
      <c r="L90" s="140">
        <v>0</v>
      </c>
      <c r="M90" s="140">
        <v>0</v>
      </c>
      <c r="N90" s="140">
        <v>0</v>
      </c>
      <c r="O90" s="131">
        <f t="shared" si="17"/>
        <v>0</v>
      </c>
      <c r="P90" s="141">
        <v>0</v>
      </c>
      <c r="Q90" s="144"/>
      <c r="R90" s="144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43">
        <f t="shared" si="18"/>
        <v>0</v>
      </c>
      <c r="AI90" s="77">
        <f t="shared" si="1"/>
        <v>0</v>
      </c>
      <c r="AJ90" s="69" t="str">
        <f t="shared" si="19"/>
        <v xml:space="preserve">F </v>
      </c>
      <c r="AQ90" s="119">
        <f t="shared" si="20"/>
        <v>0</v>
      </c>
    </row>
    <row r="91" spans="1:43" ht="21" customHeight="1" x14ac:dyDescent="0.65">
      <c r="A91" s="83">
        <v>83</v>
      </c>
      <c r="B91" s="159"/>
      <c r="C91" s="160"/>
      <c r="D91" s="138">
        <v>0</v>
      </c>
      <c r="E91" s="138">
        <v>0</v>
      </c>
      <c r="F91" s="139">
        <v>0</v>
      </c>
      <c r="G91" s="139">
        <v>0</v>
      </c>
      <c r="H91" s="140">
        <v>0</v>
      </c>
      <c r="I91" s="131">
        <f t="shared" si="16"/>
        <v>0</v>
      </c>
      <c r="J91" s="140">
        <v>0</v>
      </c>
      <c r="K91" s="140">
        <v>0</v>
      </c>
      <c r="L91" s="140">
        <v>0</v>
      </c>
      <c r="M91" s="140">
        <v>0</v>
      </c>
      <c r="N91" s="140">
        <v>0</v>
      </c>
      <c r="O91" s="131">
        <f t="shared" si="17"/>
        <v>0</v>
      </c>
      <c r="P91" s="141">
        <v>0</v>
      </c>
      <c r="Q91" s="144"/>
      <c r="R91" s="144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43">
        <f t="shared" si="18"/>
        <v>0</v>
      </c>
      <c r="AI91" s="77">
        <f t="shared" si="1"/>
        <v>0</v>
      </c>
      <c r="AJ91" s="69" t="str">
        <f t="shared" si="19"/>
        <v xml:space="preserve">F </v>
      </c>
      <c r="AQ91" s="119">
        <f t="shared" si="20"/>
        <v>0</v>
      </c>
    </row>
    <row r="92" spans="1:43" ht="21" customHeight="1" x14ac:dyDescent="0.65">
      <c r="A92" s="83">
        <v>84</v>
      </c>
      <c r="B92" s="159"/>
      <c r="C92" s="160"/>
      <c r="D92" s="138">
        <v>0</v>
      </c>
      <c r="E92" s="138">
        <v>0</v>
      </c>
      <c r="F92" s="139">
        <v>0</v>
      </c>
      <c r="G92" s="139">
        <v>0</v>
      </c>
      <c r="H92" s="140">
        <v>0</v>
      </c>
      <c r="I92" s="131">
        <f t="shared" si="16"/>
        <v>0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31">
        <f t="shared" si="17"/>
        <v>0</v>
      </c>
      <c r="P92" s="141">
        <v>0</v>
      </c>
      <c r="Q92" s="144"/>
      <c r="R92" s="144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43">
        <f t="shared" si="18"/>
        <v>0</v>
      </c>
      <c r="AI92" s="77">
        <f t="shared" si="1"/>
        <v>0</v>
      </c>
      <c r="AJ92" s="69" t="str">
        <f t="shared" si="19"/>
        <v xml:space="preserve">F </v>
      </c>
      <c r="AQ92" s="119">
        <f t="shared" si="20"/>
        <v>0</v>
      </c>
    </row>
    <row r="93" spans="1:43" ht="21" customHeight="1" x14ac:dyDescent="0.65">
      <c r="A93" s="83">
        <v>85</v>
      </c>
      <c r="B93" s="159"/>
      <c r="C93" s="160"/>
      <c r="D93" s="138">
        <v>0</v>
      </c>
      <c r="E93" s="138">
        <v>0</v>
      </c>
      <c r="F93" s="139">
        <v>0</v>
      </c>
      <c r="G93" s="139">
        <v>0</v>
      </c>
      <c r="H93" s="140">
        <v>0</v>
      </c>
      <c r="I93" s="131">
        <f t="shared" ref="I93:I108" si="21">SUM(D93:H93)</f>
        <v>0</v>
      </c>
      <c r="J93" s="140">
        <v>0</v>
      </c>
      <c r="K93" s="140">
        <v>0</v>
      </c>
      <c r="L93" s="140">
        <v>0</v>
      </c>
      <c r="M93" s="140">
        <v>0</v>
      </c>
      <c r="N93" s="140">
        <v>0</v>
      </c>
      <c r="O93" s="131">
        <f t="shared" ref="O93:O108" si="22">SUM(J93:N93)</f>
        <v>0</v>
      </c>
      <c r="P93" s="141">
        <v>0</v>
      </c>
      <c r="Q93" s="144"/>
      <c r="R93" s="144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43">
        <f t="shared" ref="AH93:AH108" si="23">I93+O93+P93</f>
        <v>0</v>
      </c>
      <c r="AI93" s="77">
        <f t="shared" si="1"/>
        <v>0</v>
      </c>
      <c r="AJ93" s="69" t="str">
        <f t="shared" ref="AJ93:AJ108" si="24">IF(AI93="",AQ93,IF(AI93&gt;=Gr_A,"A ",IF(AI93&gt;=Gr_Bp,"B+",IF(AI93&gt;=Gr_B,"B ",IF(AI93&gt;=Gr_Cp,"C+",IF(AI93&gt;=Gr_C,"C ",IF(AI93&gt;=Gr_Dp,"D+",IF(AI93&gt;=Gr_D,"D ","F "))))))))</f>
        <v xml:space="preserve">F </v>
      </c>
      <c r="AQ93" s="119">
        <f t="shared" ref="AQ93:AQ108" si="25">IF(AH93="","",IF(AH93="ขาดสอบ","F",IF(AH93="I","I",0)))</f>
        <v>0</v>
      </c>
    </row>
    <row r="94" spans="1:43" ht="21" customHeight="1" x14ac:dyDescent="0.65">
      <c r="A94" s="83">
        <v>86</v>
      </c>
      <c r="B94" s="159"/>
      <c r="C94" s="160"/>
      <c r="D94" s="138">
        <v>0</v>
      </c>
      <c r="E94" s="138">
        <v>0</v>
      </c>
      <c r="F94" s="139">
        <v>0</v>
      </c>
      <c r="G94" s="139">
        <v>0</v>
      </c>
      <c r="H94" s="140">
        <v>0</v>
      </c>
      <c r="I94" s="131">
        <f t="shared" si="21"/>
        <v>0</v>
      </c>
      <c r="J94" s="140">
        <v>0</v>
      </c>
      <c r="K94" s="140">
        <v>0</v>
      </c>
      <c r="L94" s="140">
        <v>0</v>
      </c>
      <c r="M94" s="140">
        <v>0</v>
      </c>
      <c r="N94" s="140">
        <v>0</v>
      </c>
      <c r="O94" s="131">
        <f t="shared" si="22"/>
        <v>0</v>
      </c>
      <c r="P94" s="141">
        <v>0</v>
      </c>
      <c r="Q94" s="144"/>
      <c r="R94" s="144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43">
        <f t="shared" si="23"/>
        <v>0</v>
      </c>
      <c r="AI94" s="77">
        <f t="shared" si="1"/>
        <v>0</v>
      </c>
      <c r="AJ94" s="69" t="str">
        <f t="shared" si="24"/>
        <v xml:space="preserve">F </v>
      </c>
      <c r="AQ94" s="119">
        <f t="shared" si="25"/>
        <v>0</v>
      </c>
    </row>
    <row r="95" spans="1:43" ht="21" customHeight="1" x14ac:dyDescent="0.65">
      <c r="A95" s="83">
        <v>87</v>
      </c>
      <c r="B95" s="159"/>
      <c r="C95" s="160"/>
      <c r="D95" s="138">
        <v>0</v>
      </c>
      <c r="E95" s="138">
        <v>0</v>
      </c>
      <c r="F95" s="139">
        <v>0</v>
      </c>
      <c r="G95" s="139">
        <v>0</v>
      </c>
      <c r="H95" s="140">
        <v>0</v>
      </c>
      <c r="I95" s="131">
        <f t="shared" si="21"/>
        <v>0</v>
      </c>
      <c r="J95" s="140">
        <v>0</v>
      </c>
      <c r="K95" s="140">
        <v>0</v>
      </c>
      <c r="L95" s="140">
        <v>0</v>
      </c>
      <c r="M95" s="140">
        <v>0</v>
      </c>
      <c r="N95" s="140">
        <v>0</v>
      </c>
      <c r="O95" s="131">
        <f t="shared" si="22"/>
        <v>0</v>
      </c>
      <c r="P95" s="141">
        <v>0</v>
      </c>
      <c r="Q95" s="144"/>
      <c r="R95" s="144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43">
        <f t="shared" si="23"/>
        <v>0</v>
      </c>
      <c r="AI95" s="77">
        <f t="shared" si="1"/>
        <v>0</v>
      </c>
      <c r="AJ95" s="69" t="str">
        <f t="shared" si="24"/>
        <v xml:space="preserve">F </v>
      </c>
      <c r="AQ95" s="119">
        <f t="shared" si="25"/>
        <v>0</v>
      </c>
    </row>
    <row r="96" spans="1:43" ht="21" customHeight="1" x14ac:dyDescent="0.65">
      <c r="A96" s="83">
        <v>88</v>
      </c>
      <c r="B96" s="159"/>
      <c r="C96" s="160"/>
      <c r="D96" s="138">
        <v>0</v>
      </c>
      <c r="E96" s="138">
        <v>0</v>
      </c>
      <c r="F96" s="139">
        <v>0</v>
      </c>
      <c r="G96" s="139">
        <v>0</v>
      </c>
      <c r="H96" s="140">
        <v>0</v>
      </c>
      <c r="I96" s="131">
        <f t="shared" si="21"/>
        <v>0</v>
      </c>
      <c r="J96" s="140">
        <v>0</v>
      </c>
      <c r="K96" s="140">
        <v>0</v>
      </c>
      <c r="L96" s="140">
        <v>0</v>
      </c>
      <c r="M96" s="140">
        <v>0</v>
      </c>
      <c r="N96" s="140">
        <v>0</v>
      </c>
      <c r="O96" s="131">
        <f t="shared" si="22"/>
        <v>0</v>
      </c>
      <c r="P96" s="141">
        <v>0</v>
      </c>
      <c r="Q96" s="144"/>
      <c r="R96" s="144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43">
        <f t="shared" si="23"/>
        <v>0</v>
      </c>
      <c r="AI96" s="77">
        <f t="shared" si="1"/>
        <v>0</v>
      </c>
      <c r="AJ96" s="69" t="str">
        <f t="shared" si="24"/>
        <v xml:space="preserve">F </v>
      </c>
      <c r="AQ96" s="119">
        <f t="shared" si="25"/>
        <v>0</v>
      </c>
    </row>
    <row r="97" spans="1:43" ht="21" customHeight="1" x14ac:dyDescent="0.65">
      <c r="A97" s="83">
        <v>89</v>
      </c>
      <c r="B97" s="159"/>
      <c r="C97" s="160"/>
      <c r="D97" s="138">
        <v>0</v>
      </c>
      <c r="E97" s="138">
        <v>0</v>
      </c>
      <c r="F97" s="139">
        <v>0</v>
      </c>
      <c r="G97" s="139">
        <v>0</v>
      </c>
      <c r="H97" s="140">
        <v>0</v>
      </c>
      <c r="I97" s="131">
        <f t="shared" si="21"/>
        <v>0</v>
      </c>
      <c r="J97" s="140">
        <v>0</v>
      </c>
      <c r="K97" s="140">
        <v>0</v>
      </c>
      <c r="L97" s="140">
        <v>0</v>
      </c>
      <c r="M97" s="140">
        <v>0</v>
      </c>
      <c r="N97" s="140">
        <v>0</v>
      </c>
      <c r="O97" s="131">
        <f t="shared" si="22"/>
        <v>0</v>
      </c>
      <c r="P97" s="141">
        <v>0</v>
      </c>
      <c r="Q97" s="144"/>
      <c r="R97" s="144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43">
        <f t="shared" si="23"/>
        <v>0</v>
      </c>
      <c r="AI97" s="77">
        <f t="shared" si="1"/>
        <v>0</v>
      </c>
      <c r="AJ97" s="69" t="str">
        <f t="shared" si="24"/>
        <v xml:space="preserve">F </v>
      </c>
      <c r="AQ97" s="119">
        <f t="shared" si="25"/>
        <v>0</v>
      </c>
    </row>
    <row r="98" spans="1:43" ht="21" customHeight="1" x14ac:dyDescent="0.65">
      <c r="A98" s="83">
        <v>90</v>
      </c>
      <c r="B98" s="159"/>
      <c r="C98" s="160"/>
      <c r="D98" s="138">
        <v>0</v>
      </c>
      <c r="E98" s="138">
        <v>0</v>
      </c>
      <c r="F98" s="139">
        <v>0</v>
      </c>
      <c r="G98" s="139">
        <v>0</v>
      </c>
      <c r="H98" s="140">
        <v>0</v>
      </c>
      <c r="I98" s="131">
        <f t="shared" si="21"/>
        <v>0</v>
      </c>
      <c r="J98" s="140">
        <v>0</v>
      </c>
      <c r="K98" s="140">
        <v>0</v>
      </c>
      <c r="L98" s="140">
        <v>0</v>
      </c>
      <c r="M98" s="140">
        <v>0</v>
      </c>
      <c r="N98" s="140">
        <v>0</v>
      </c>
      <c r="O98" s="131">
        <f t="shared" si="22"/>
        <v>0</v>
      </c>
      <c r="P98" s="141">
        <v>0</v>
      </c>
      <c r="Q98" s="144"/>
      <c r="R98" s="144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43">
        <f t="shared" si="23"/>
        <v>0</v>
      </c>
      <c r="AI98" s="77">
        <f t="shared" si="1"/>
        <v>0</v>
      </c>
      <c r="AJ98" s="69" t="str">
        <f t="shared" si="24"/>
        <v xml:space="preserve">F </v>
      </c>
      <c r="AQ98" s="119">
        <f t="shared" si="25"/>
        <v>0</v>
      </c>
    </row>
    <row r="99" spans="1:43" ht="21" customHeight="1" x14ac:dyDescent="0.65">
      <c r="A99" s="83">
        <v>91</v>
      </c>
      <c r="B99" s="159"/>
      <c r="C99" s="160"/>
      <c r="D99" s="138">
        <v>0</v>
      </c>
      <c r="E99" s="138">
        <v>0</v>
      </c>
      <c r="F99" s="139">
        <v>0</v>
      </c>
      <c r="G99" s="139">
        <v>0</v>
      </c>
      <c r="H99" s="140">
        <v>0</v>
      </c>
      <c r="I99" s="131">
        <f t="shared" si="21"/>
        <v>0</v>
      </c>
      <c r="J99" s="140">
        <v>0</v>
      </c>
      <c r="K99" s="140">
        <v>0</v>
      </c>
      <c r="L99" s="140">
        <v>0</v>
      </c>
      <c r="M99" s="140">
        <v>0</v>
      </c>
      <c r="N99" s="140">
        <v>0</v>
      </c>
      <c r="O99" s="131">
        <f t="shared" si="22"/>
        <v>0</v>
      </c>
      <c r="P99" s="141">
        <v>0</v>
      </c>
      <c r="Q99" s="144"/>
      <c r="R99" s="144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43">
        <f t="shared" si="23"/>
        <v>0</v>
      </c>
      <c r="AI99" s="77">
        <f t="shared" si="1"/>
        <v>0</v>
      </c>
      <c r="AJ99" s="69" t="str">
        <f t="shared" si="24"/>
        <v xml:space="preserve">F </v>
      </c>
      <c r="AQ99" s="119">
        <f t="shared" si="25"/>
        <v>0</v>
      </c>
    </row>
    <row r="100" spans="1:43" ht="21" customHeight="1" x14ac:dyDescent="0.65">
      <c r="A100" s="83">
        <v>92</v>
      </c>
      <c r="B100" s="159"/>
      <c r="C100" s="160"/>
      <c r="D100" s="138">
        <v>0</v>
      </c>
      <c r="E100" s="138">
        <v>0</v>
      </c>
      <c r="F100" s="139">
        <v>0</v>
      </c>
      <c r="G100" s="139">
        <v>0</v>
      </c>
      <c r="H100" s="140">
        <v>0</v>
      </c>
      <c r="I100" s="131">
        <f t="shared" si="21"/>
        <v>0</v>
      </c>
      <c r="J100" s="140">
        <v>0</v>
      </c>
      <c r="K100" s="140">
        <v>0</v>
      </c>
      <c r="L100" s="140">
        <v>0</v>
      </c>
      <c r="M100" s="140">
        <v>0</v>
      </c>
      <c r="N100" s="140">
        <v>0</v>
      </c>
      <c r="O100" s="131">
        <f t="shared" si="22"/>
        <v>0</v>
      </c>
      <c r="P100" s="141">
        <v>0</v>
      </c>
      <c r="Q100" s="144"/>
      <c r="R100" s="144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43">
        <f t="shared" si="23"/>
        <v>0</v>
      </c>
      <c r="AI100" s="77">
        <f t="shared" si="1"/>
        <v>0</v>
      </c>
      <c r="AJ100" s="69" t="str">
        <f t="shared" si="24"/>
        <v xml:space="preserve">F </v>
      </c>
      <c r="AQ100" s="119">
        <f t="shared" si="25"/>
        <v>0</v>
      </c>
    </row>
    <row r="101" spans="1:43" ht="21" customHeight="1" x14ac:dyDescent="0.65">
      <c r="A101" s="83">
        <v>93</v>
      </c>
      <c r="B101" s="159"/>
      <c r="C101" s="160"/>
      <c r="D101" s="138">
        <v>0</v>
      </c>
      <c r="E101" s="138">
        <v>0</v>
      </c>
      <c r="F101" s="139">
        <v>0</v>
      </c>
      <c r="G101" s="139">
        <v>0</v>
      </c>
      <c r="H101" s="140">
        <v>0</v>
      </c>
      <c r="I101" s="131">
        <f t="shared" si="21"/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31">
        <f t="shared" si="22"/>
        <v>0</v>
      </c>
      <c r="P101" s="141">
        <v>0</v>
      </c>
      <c r="Q101" s="144"/>
      <c r="R101" s="144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43">
        <f t="shared" si="23"/>
        <v>0</v>
      </c>
      <c r="AI101" s="77">
        <f t="shared" si="1"/>
        <v>0</v>
      </c>
      <c r="AJ101" s="69" t="str">
        <f t="shared" si="24"/>
        <v xml:space="preserve">F </v>
      </c>
      <c r="AQ101" s="119">
        <f t="shared" si="25"/>
        <v>0</v>
      </c>
    </row>
    <row r="102" spans="1:43" ht="21" customHeight="1" x14ac:dyDescent="0.65">
      <c r="A102" s="83">
        <v>94</v>
      </c>
      <c r="B102" s="159"/>
      <c r="C102" s="160"/>
      <c r="D102" s="138">
        <v>0</v>
      </c>
      <c r="E102" s="138">
        <v>0</v>
      </c>
      <c r="F102" s="139">
        <v>0</v>
      </c>
      <c r="G102" s="139">
        <v>0</v>
      </c>
      <c r="H102" s="140">
        <v>0</v>
      </c>
      <c r="I102" s="131">
        <f t="shared" si="21"/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31">
        <f t="shared" si="22"/>
        <v>0</v>
      </c>
      <c r="P102" s="141">
        <v>0</v>
      </c>
      <c r="Q102" s="144"/>
      <c r="R102" s="144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43">
        <f t="shared" si="23"/>
        <v>0</v>
      </c>
      <c r="AI102" s="77">
        <f t="shared" si="1"/>
        <v>0</v>
      </c>
      <c r="AJ102" s="69" t="str">
        <f t="shared" si="24"/>
        <v xml:space="preserve">F </v>
      </c>
      <c r="AQ102" s="119">
        <f t="shared" si="25"/>
        <v>0</v>
      </c>
    </row>
    <row r="103" spans="1:43" ht="21" customHeight="1" x14ac:dyDescent="0.65">
      <c r="A103" s="83">
        <v>95</v>
      </c>
      <c r="B103" s="159"/>
      <c r="C103" s="160"/>
      <c r="D103" s="138">
        <v>0</v>
      </c>
      <c r="E103" s="138">
        <v>0</v>
      </c>
      <c r="F103" s="139">
        <v>0</v>
      </c>
      <c r="G103" s="139">
        <v>0</v>
      </c>
      <c r="H103" s="140">
        <v>0</v>
      </c>
      <c r="I103" s="131">
        <f t="shared" si="21"/>
        <v>0</v>
      </c>
      <c r="J103" s="140">
        <v>0</v>
      </c>
      <c r="K103" s="140">
        <v>0</v>
      </c>
      <c r="L103" s="140">
        <v>0</v>
      </c>
      <c r="M103" s="140">
        <v>0</v>
      </c>
      <c r="N103" s="140">
        <v>0</v>
      </c>
      <c r="O103" s="131">
        <f t="shared" si="22"/>
        <v>0</v>
      </c>
      <c r="P103" s="141">
        <v>0</v>
      </c>
      <c r="Q103" s="144"/>
      <c r="R103" s="144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43">
        <f t="shared" si="23"/>
        <v>0</v>
      </c>
      <c r="AI103" s="77">
        <f t="shared" si="1"/>
        <v>0</v>
      </c>
      <c r="AJ103" s="69" t="str">
        <f t="shared" si="24"/>
        <v xml:space="preserve">F </v>
      </c>
      <c r="AQ103" s="119">
        <f t="shared" si="25"/>
        <v>0</v>
      </c>
    </row>
    <row r="104" spans="1:43" ht="21" customHeight="1" x14ac:dyDescent="0.65">
      <c r="A104" s="83">
        <v>96</v>
      </c>
      <c r="B104" s="159"/>
      <c r="C104" s="160"/>
      <c r="D104" s="138">
        <v>0</v>
      </c>
      <c r="E104" s="138">
        <v>0</v>
      </c>
      <c r="F104" s="139">
        <v>0</v>
      </c>
      <c r="G104" s="139">
        <v>0</v>
      </c>
      <c r="H104" s="140">
        <v>0</v>
      </c>
      <c r="I104" s="131">
        <f t="shared" si="21"/>
        <v>0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31">
        <f t="shared" si="22"/>
        <v>0</v>
      </c>
      <c r="P104" s="141">
        <v>0</v>
      </c>
      <c r="Q104" s="144"/>
      <c r="R104" s="144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43">
        <f t="shared" si="23"/>
        <v>0</v>
      </c>
      <c r="AI104" s="77">
        <f t="shared" si="1"/>
        <v>0</v>
      </c>
      <c r="AJ104" s="69" t="str">
        <f t="shared" si="24"/>
        <v xml:space="preserve">F </v>
      </c>
      <c r="AQ104" s="119">
        <f t="shared" si="25"/>
        <v>0</v>
      </c>
    </row>
    <row r="105" spans="1:43" ht="21" customHeight="1" x14ac:dyDescent="0.65">
      <c r="A105" s="83">
        <v>97</v>
      </c>
      <c r="B105" s="159"/>
      <c r="C105" s="160"/>
      <c r="D105" s="138">
        <v>0</v>
      </c>
      <c r="E105" s="138">
        <v>0</v>
      </c>
      <c r="F105" s="139">
        <v>0</v>
      </c>
      <c r="G105" s="139">
        <v>0</v>
      </c>
      <c r="H105" s="140">
        <v>0</v>
      </c>
      <c r="I105" s="131">
        <f t="shared" si="21"/>
        <v>0</v>
      </c>
      <c r="J105" s="140">
        <v>0</v>
      </c>
      <c r="K105" s="140">
        <v>0</v>
      </c>
      <c r="L105" s="140">
        <v>0</v>
      </c>
      <c r="M105" s="140">
        <v>0</v>
      </c>
      <c r="N105" s="140">
        <v>0</v>
      </c>
      <c r="O105" s="131">
        <f t="shared" si="22"/>
        <v>0</v>
      </c>
      <c r="P105" s="141">
        <v>0</v>
      </c>
      <c r="Q105" s="144"/>
      <c r="R105" s="144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43">
        <f t="shared" si="23"/>
        <v>0</v>
      </c>
      <c r="AI105" s="77">
        <f t="shared" si="1"/>
        <v>0</v>
      </c>
      <c r="AJ105" s="69" t="str">
        <f t="shared" si="24"/>
        <v xml:space="preserve">F </v>
      </c>
      <c r="AQ105" s="119">
        <f t="shared" si="25"/>
        <v>0</v>
      </c>
    </row>
    <row r="106" spans="1:43" ht="21" customHeight="1" x14ac:dyDescent="0.65">
      <c r="A106" s="83">
        <v>98</v>
      </c>
      <c r="B106" s="159"/>
      <c r="C106" s="160"/>
      <c r="D106" s="138">
        <v>0</v>
      </c>
      <c r="E106" s="138">
        <v>0</v>
      </c>
      <c r="F106" s="139">
        <v>0</v>
      </c>
      <c r="G106" s="139">
        <v>0</v>
      </c>
      <c r="H106" s="140">
        <v>0</v>
      </c>
      <c r="I106" s="131">
        <f t="shared" si="21"/>
        <v>0</v>
      </c>
      <c r="J106" s="140">
        <v>0</v>
      </c>
      <c r="K106" s="140">
        <v>0</v>
      </c>
      <c r="L106" s="140">
        <v>0</v>
      </c>
      <c r="M106" s="140">
        <v>0</v>
      </c>
      <c r="N106" s="140">
        <v>0</v>
      </c>
      <c r="O106" s="131">
        <f t="shared" si="22"/>
        <v>0</v>
      </c>
      <c r="P106" s="141">
        <v>0</v>
      </c>
      <c r="Q106" s="144"/>
      <c r="R106" s="144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43">
        <f t="shared" si="23"/>
        <v>0</v>
      </c>
      <c r="AI106" s="77">
        <f t="shared" si="1"/>
        <v>0</v>
      </c>
      <c r="AJ106" s="69" t="str">
        <f t="shared" si="24"/>
        <v xml:space="preserve">F </v>
      </c>
      <c r="AQ106" s="119">
        <f t="shared" si="25"/>
        <v>0</v>
      </c>
    </row>
    <row r="107" spans="1:43" ht="21" customHeight="1" x14ac:dyDescent="0.65">
      <c r="A107" s="83">
        <v>99</v>
      </c>
      <c r="B107" s="159"/>
      <c r="C107" s="160"/>
      <c r="D107" s="138">
        <v>0</v>
      </c>
      <c r="E107" s="138">
        <v>0</v>
      </c>
      <c r="F107" s="139">
        <v>0</v>
      </c>
      <c r="G107" s="139">
        <v>0</v>
      </c>
      <c r="H107" s="140">
        <v>0</v>
      </c>
      <c r="I107" s="131">
        <f t="shared" si="21"/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31">
        <f t="shared" si="22"/>
        <v>0</v>
      </c>
      <c r="P107" s="141">
        <v>0</v>
      </c>
      <c r="Q107" s="144"/>
      <c r="R107" s="144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43">
        <f t="shared" si="23"/>
        <v>0</v>
      </c>
      <c r="AI107" s="77">
        <f t="shared" si="1"/>
        <v>0</v>
      </c>
      <c r="AJ107" s="69" t="str">
        <f t="shared" si="24"/>
        <v xml:space="preserve">F </v>
      </c>
      <c r="AQ107" s="119">
        <f t="shared" si="25"/>
        <v>0</v>
      </c>
    </row>
    <row r="108" spans="1:43" ht="21" customHeight="1" x14ac:dyDescent="0.65">
      <c r="A108" s="83">
        <v>100</v>
      </c>
      <c r="B108" s="159"/>
      <c r="C108" s="160"/>
      <c r="D108" s="138">
        <v>0</v>
      </c>
      <c r="E108" s="138">
        <v>0</v>
      </c>
      <c r="F108" s="139">
        <v>0</v>
      </c>
      <c r="G108" s="139">
        <v>0</v>
      </c>
      <c r="H108" s="140">
        <v>0</v>
      </c>
      <c r="I108" s="131">
        <f t="shared" si="21"/>
        <v>0</v>
      </c>
      <c r="J108" s="140">
        <v>0</v>
      </c>
      <c r="K108" s="140">
        <v>0</v>
      </c>
      <c r="L108" s="140">
        <v>0</v>
      </c>
      <c r="M108" s="140">
        <v>0</v>
      </c>
      <c r="N108" s="140">
        <v>0</v>
      </c>
      <c r="O108" s="131">
        <f t="shared" si="22"/>
        <v>0</v>
      </c>
      <c r="P108" s="141">
        <v>0</v>
      </c>
      <c r="Q108" s="144"/>
      <c r="R108" s="144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43">
        <f t="shared" si="23"/>
        <v>0</v>
      </c>
      <c r="AI108" s="77">
        <f t="shared" si="1"/>
        <v>0</v>
      </c>
      <c r="AJ108" s="69" t="str">
        <f t="shared" si="24"/>
        <v xml:space="preserve">F </v>
      </c>
      <c r="AQ108" s="119">
        <f t="shared" si="25"/>
        <v>0</v>
      </c>
    </row>
    <row r="109" spans="1:43" ht="21" customHeight="1" x14ac:dyDescent="0.6"/>
    <row r="110" spans="1:43" ht="21" customHeight="1" x14ac:dyDescent="0.6"/>
    <row r="111" spans="1:43" ht="21" customHeight="1" x14ac:dyDescent="0.6"/>
    <row r="112" spans="1:43" ht="21" customHeight="1" x14ac:dyDescent="0.6"/>
    <row r="113" spans="1:36" ht="21" customHeight="1" x14ac:dyDescent="0.6"/>
    <row r="114" spans="1:36" ht="20.5" x14ac:dyDescent="0.65">
      <c r="A114" s="15"/>
      <c r="B114" s="15"/>
      <c r="C114" s="1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9"/>
      <c r="AI114" s="20" t="str">
        <f>IF(AH114="","",IF(AH114="ขาด","",ROUND(AH114,0)))</f>
        <v/>
      </c>
      <c r="AJ114" s="18" t="str">
        <f>IF(AI114="","",IF(AI114&gt;=Gr_A,"A ",IF(AI114&gt;=Gr_Bp,"B+",IF(AI114&gt;=Gr_B,"B ",IF(AI114&gt;=Gr_Cp,"C+",IF(AI114&gt;=Gr_C,"C ",IF(AI114&gt;=Gr_Dp,"D+",IF(AI114&gt;=Gr_D,"D ","F "))))))))</f>
        <v/>
      </c>
    </row>
    <row r="115" spans="1:36" x14ac:dyDescent="0.6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</row>
  </sheetData>
  <mergeCells count="7">
    <mergeCell ref="AJ5:AJ8"/>
    <mergeCell ref="A5:A8"/>
    <mergeCell ref="B5:B8"/>
    <mergeCell ref="C5:C8"/>
    <mergeCell ref="P5:P7"/>
    <mergeCell ref="D5:I6"/>
    <mergeCell ref="J5:O6"/>
  </mergeCells>
  <phoneticPr fontId="0" type="noConversion"/>
  <pageMargins left="0.75" right="0.75" top="1" bottom="1" header="0.5" footer="0.5"/>
  <pageSetup paperSize="9" scale="58" fitToHeight="0" orientation="portrait" r:id="rId1"/>
  <headerFooter alignWithMargins="0">
    <oddHeader>&amp;瞬</oddHeader>
    <oddFooter>&amp;CPage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Line="0" autoPict="0" macro="[0]!Macro1">
                <anchor moveWithCells="1" sizeWithCells="1">
                  <from>
                    <xdr:col>7</xdr:col>
                    <xdr:colOff>38100</xdr:colOff>
                    <xdr:row>0</xdr:row>
                    <xdr:rowOff>50800</xdr:rowOff>
                  </from>
                  <to>
                    <xdr:col>10</xdr:col>
                    <xdr:colOff>0</xdr:colOff>
                    <xdr:row>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Line="0" autoPict="0" macro="[0]!Macro2">
                <anchor moveWithCells="1" sizeWithCells="1">
                  <from>
                    <xdr:col>10</xdr:col>
                    <xdr:colOff>63500</xdr:colOff>
                    <xdr:row>0</xdr:row>
                    <xdr:rowOff>50800</xdr:rowOff>
                  </from>
                  <to>
                    <xdr:col>12</xdr:col>
                    <xdr:colOff>304800</xdr:colOff>
                    <xdr:row>1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workbookViewId="0">
      <selection activeCell="C2" sqref="C2"/>
    </sheetView>
  </sheetViews>
  <sheetFormatPr defaultColWidth="9.09765625" defaultRowHeight="22.5" x14ac:dyDescent="0.65"/>
  <cols>
    <col min="1" max="1" width="8.19921875" style="29" customWidth="1"/>
    <col min="2" max="2" width="10.8984375" style="29" customWidth="1"/>
    <col min="3" max="3" width="7.09765625" style="29" customWidth="1"/>
    <col min="4" max="4" width="5.5" style="29" customWidth="1"/>
    <col min="5" max="5" width="7.59765625" style="29" customWidth="1"/>
    <col min="6" max="6" width="9.59765625" style="29" customWidth="1"/>
    <col min="7" max="7" width="9.19921875" style="29" customWidth="1"/>
    <col min="8" max="8" width="4.09765625" style="29" customWidth="1"/>
    <col min="9" max="9" width="7" style="29" customWidth="1"/>
    <col min="10" max="10" width="8.09765625" style="29" customWidth="1"/>
    <col min="11" max="11" width="7.3984375" style="29" customWidth="1"/>
    <col min="12" max="16384" width="9.09765625" style="29"/>
  </cols>
  <sheetData>
    <row r="1" spans="1:14" ht="24.9" customHeight="1" x14ac:dyDescent="0.7">
      <c r="K1" s="88"/>
      <c r="L1" s="164" t="s">
        <v>100</v>
      </c>
    </row>
    <row r="2" spans="1:14" ht="24.9" customHeight="1" x14ac:dyDescent="0.65"/>
    <row r="3" spans="1:14" ht="24.9" customHeight="1" x14ac:dyDescent="0.65"/>
    <row r="4" spans="1:14" ht="19.75" customHeight="1" x14ac:dyDescent="0.65"/>
    <row r="5" spans="1:14" ht="0.65" customHeight="1" x14ac:dyDescent="0.65"/>
    <row r="6" spans="1:14" s="87" customFormat="1" ht="24.9" customHeight="1" x14ac:dyDescent="0.8">
      <c r="A6" s="115" t="s">
        <v>69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4" s="87" customFormat="1" ht="24.9" customHeight="1" x14ac:dyDescent="0.7">
      <c r="A7" s="89" t="s">
        <v>102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4" s="87" customFormat="1" ht="24.9" customHeight="1" x14ac:dyDescent="0.85">
      <c r="E8" s="91" t="s">
        <v>18</v>
      </c>
      <c r="F8" s="114">
        <f>CoverPage!B1</f>
        <v>0</v>
      </c>
      <c r="G8" s="116" t="s">
        <v>89</v>
      </c>
      <c r="H8" s="172"/>
      <c r="I8" s="238">
        <f>CoverPage!E1</f>
        <v>0</v>
      </c>
      <c r="J8" s="238"/>
    </row>
    <row r="9" spans="1:14" s="87" customFormat="1" ht="24.9" customHeight="1" x14ac:dyDescent="0.7">
      <c r="A9" s="87" t="s">
        <v>19</v>
      </c>
      <c r="B9" s="34">
        <f>CoverPage!B2</f>
        <v>0</v>
      </c>
      <c r="C9" s="87" t="s">
        <v>20</v>
      </c>
      <c r="D9" s="234">
        <f>CoverPage!E2</f>
        <v>0</v>
      </c>
      <c r="E9" s="234"/>
      <c r="F9" s="234"/>
      <c r="G9" s="234"/>
      <c r="H9" s="234"/>
      <c r="I9" s="173" t="s">
        <v>21</v>
      </c>
      <c r="K9" s="108">
        <f>CoverPage!G3</f>
        <v>0</v>
      </c>
      <c r="L9" s="90" t="s">
        <v>24</v>
      </c>
    </row>
    <row r="10" spans="1:14" s="87" customFormat="1" ht="24.9" customHeight="1" x14ac:dyDescent="0.7">
      <c r="A10" s="87" t="s">
        <v>22</v>
      </c>
      <c r="B10" s="245">
        <f>CoverPage!B3</f>
        <v>0</v>
      </c>
      <c r="C10" s="245"/>
      <c r="D10" s="245"/>
      <c r="E10" s="245"/>
      <c r="F10" s="92" t="s">
        <v>23</v>
      </c>
      <c r="G10" s="235">
        <f>CoverPage!E3</f>
        <v>0</v>
      </c>
      <c r="H10" s="235"/>
      <c r="I10" s="235"/>
      <c r="J10" s="235"/>
      <c r="L10" s="90" t="s">
        <v>70</v>
      </c>
    </row>
    <row r="11" spans="1:14" s="87" customFormat="1" ht="24.9" customHeight="1" x14ac:dyDescent="0.7">
      <c r="B11" s="247" t="s">
        <v>105</v>
      </c>
      <c r="C11" s="247"/>
      <c r="D11" s="247"/>
      <c r="E11" s="90" t="s">
        <v>33</v>
      </c>
      <c r="F11" s="108">
        <f>CoverPage!D4</f>
        <v>0</v>
      </c>
      <c r="G11" s="87" t="s">
        <v>25</v>
      </c>
      <c r="H11" s="215" t="s">
        <v>37</v>
      </c>
      <c r="I11" s="215"/>
      <c r="J11" s="93"/>
      <c r="K11" s="110">
        <f>CoverPage!H4</f>
        <v>0</v>
      </c>
    </row>
    <row r="12" spans="1:14" s="87" customFormat="1" ht="24.9" customHeight="1" x14ac:dyDescent="0.7">
      <c r="B12" s="235" t="s">
        <v>104</v>
      </c>
      <c r="C12" s="235"/>
      <c r="D12" s="235"/>
      <c r="E12" s="90" t="s">
        <v>33</v>
      </c>
      <c r="F12" s="108">
        <f>CoverPage!D5</f>
        <v>0</v>
      </c>
      <c r="G12" s="87" t="s">
        <v>25</v>
      </c>
      <c r="H12" s="215" t="s">
        <v>36</v>
      </c>
      <c r="I12" s="215"/>
      <c r="J12" s="93"/>
      <c r="K12" s="110">
        <f>CoverPage!H5</f>
        <v>0</v>
      </c>
    </row>
    <row r="13" spans="1:14" s="87" customFormat="1" ht="24.9" customHeight="1" x14ac:dyDescent="0.7">
      <c r="B13" s="235" t="s">
        <v>103</v>
      </c>
      <c r="C13" s="235"/>
      <c r="D13" s="235"/>
      <c r="E13" s="90" t="s">
        <v>33</v>
      </c>
      <c r="F13" s="108">
        <f>CoverPage!D6</f>
        <v>0</v>
      </c>
      <c r="G13" s="87" t="s">
        <v>25</v>
      </c>
      <c r="H13" s="215" t="s">
        <v>71</v>
      </c>
      <c r="I13" s="215"/>
      <c r="J13" s="93"/>
      <c r="K13" s="110">
        <f>CoverPage!H6</f>
        <v>0</v>
      </c>
      <c r="N13" s="163"/>
    </row>
    <row r="14" spans="1:14" s="87" customFormat="1" ht="24.9" customHeight="1" x14ac:dyDescent="0.7">
      <c r="B14" s="235" t="s">
        <v>106</v>
      </c>
      <c r="C14" s="235"/>
      <c r="D14" s="235"/>
      <c r="E14" s="90" t="s">
        <v>33</v>
      </c>
      <c r="F14" s="108">
        <f>CoverPage!D7</f>
        <v>0</v>
      </c>
      <c r="G14" s="87" t="s">
        <v>25</v>
      </c>
      <c r="H14" s="215" t="s">
        <v>72</v>
      </c>
      <c r="I14" s="215"/>
      <c r="J14" s="93"/>
      <c r="K14" s="110">
        <f>CoverPage!H7</f>
        <v>0</v>
      </c>
    </row>
    <row r="15" spans="1:14" s="87" customFormat="1" ht="24.9" customHeight="1" x14ac:dyDescent="0.7">
      <c r="B15" s="246" t="s">
        <v>107</v>
      </c>
      <c r="C15" s="246"/>
      <c r="D15" s="246"/>
      <c r="E15" s="95" t="s">
        <v>33</v>
      </c>
      <c r="F15" s="109">
        <f>CoverPage!D8</f>
        <v>0</v>
      </c>
      <c r="G15" s="94" t="s">
        <v>25</v>
      </c>
      <c r="H15" s="216" t="s">
        <v>73</v>
      </c>
      <c r="I15" s="216"/>
      <c r="J15" s="93"/>
      <c r="K15" s="111">
        <f>CoverPage!H8</f>
        <v>0</v>
      </c>
    </row>
    <row r="16" spans="1:14" s="87" customFormat="1" ht="24.9" customHeight="1" x14ac:dyDescent="0.7">
      <c r="A16" s="96"/>
      <c r="B16" s="97" t="s">
        <v>74</v>
      </c>
      <c r="C16" s="98" t="s">
        <v>32</v>
      </c>
      <c r="D16" s="98"/>
      <c r="E16" s="99"/>
      <c r="F16" s="97"/>
      <c r="G16" s="98" t="s">
        <v>75</v>
      </c>
      <c r="H16" s="98"/>
      <c r="I16" s="97"/>
      <c r="J16" s="100" t="s">
        <v>35</v>
      </c>
      <c r="K16" s="101"/>
    </row>
    <row r="17" spans="1:12" s="87" customFormat="1" ht="24.5" customHeight="1" x14ac:dyDescent="0.7">
      <c r="A17" s="102"/>
      <c r="B17" s="106" t="s">
        <v>76</v>
      </c>
      <c r="C17" s="248">
        <f>CoverPage!B11</f>
        <v>80</v>
      </c>
      <c r="D17" s="249"/>
      <c r="E17" s="108" t="s">
        <v>77</v>
      </c>
      <c r="F17" s="112">
        <f>CoverPage!C11</f>
        <v>100</v>
      </c>
      <c r="G17" s="241">
        <f>CoverPage!E11</f>
        <v>0</v>
      </c>
      <c r="H17" s="242"/>
      <c r="I17" s="243"/>
      <c r="J17" s="236">
        <f>CoverPage!H11</f>
        <v>0</v>
      </c>
      <c r="K17" s="237"/>
    </row>
    <row r="18" spans="1:12" s="87" customFormat="1" ht="24.5" customHeight="1" x14ac:dyDescent="0.7">
      <c r="A18" s="102"/>
      <c r="B18" s="106" t="s">
        <v>78</v>
      </c>
      <c r="C18" s="232">
        <f>CoverPage!B12</f>
        <v>74</v>
      </c>
      <c r="D18" s="240"/>
      <c r="E18" s="108" t="s">
        <v>77</v>
      </c>
      <c r="F18" s="112">
        <f>CoverPage!C12</f>
        <v>78.998999999999995</v>
      </c>
      <c r="G18" s="217">
        <f>CoverPage!E12</f>
        <v>0</v>
      </c>
      <c r="H18" s="244"/>
      <c r="I18" s="219"/>
      <c r="J18" s="226">
        <f>CoverPage!H12</f>
        <v>0</v>
      </c>
      <c r="K18" s="227"/>
    </row>
    <row r="19" spans="1:12" s="87" customFormat="1" ht="24.5" customHeight="1" x14ac:dyDescent="0.7">
      <c r="A19" s="102"/>
      <c r="B19" s="106" t="s">
        <v>79</v>
      </c>
      <c r="C19" s="232">
        <f>CoverPage!B13</f>
        <v>67</v>
      </c>
      <c r="D19" s="240"/>
      <c r="E19" s="108" t="s">
        <v>77</v>
      </c>
      <c r="F19" s="112">
        <f>CoverPage!C13</f>
        <v>72.998999999999995</v>
      </c>
      <c r="G19" s="217">
        <f>CoverPage!E13</f>
        <v>0</v>
      </c>
      <c r="H19" s="244"/>
      <c r="I19" s="219"/>
      <c r="J19" s="226">
        <f>CoverPage!H13</f>
        <v>0</v>
      </c>
      <c r="K19" s="227"/>
    </row>
    <row r="20" spans="1:12" s="87" customFormat="1" ht="24.5" customHeight="1" x14ac:dyDescent="0.7">
      <c r="A20" s="102"/>
      <c r="B20" s="106" t="s">
        <v>80</v>
      </c>
      <c r="C20" s="232">
        <f>CoverPage!B14</f>
        <v>60</v>
      </c>
      <c r="D20" s="240"/>
      <c r="E20" s="108" t="s">
        <v>77</v>
      </c>
      <c r="F20" s="112">
        <f>CoverPage!C14</f>
        <v>65.998999999999995</v>
      </c>
      <c r="G20" s="217">
        <f>CoverPage!E14</f>
        <v>0</v>
      </c>
      <c r="H20" s="244"/>
      <c r="I20" s="219"/>
      <c r="J20" s="226">
        <f>CoverPage!H14</f>
        <v>0</v>
      </c>
      <c r="K20" s="227"/>
    </row>
    <row r="21" spans="1:12" s="87" customFormat="1" ht="24.5" customHeight="1" x14ac:dyDescent="0.7">
      <c r="A21" s="102"/>
      <c r="B21" s="106" t="s">
        <v>81</v>
      </c>
      <c r="C21" s="232">
        <f>CoverPage!B15</f>
        <v>53</v>
      </c>
      <c r="D21" s="240"/>
      <c r="E21" s="108" t="s">
        <v>77</v>
      </c>
      <c r="F21" s="112">
        <f>CoverPage!C15</f>
        <v>58.999000000000002</v>
      </c>
      <c r="G21" s="217">
        <f>CoverPage!E15</f>
        <v>0</v>
      </c>
      <c r="H21" s="244"/>
      <c r="I21" s="219"/>
      <c r="J21" s="226">
        <f>CoverPage!H15</f>
        <v>0</v>
      </c>
      <c r="K21" s="227"/>
    </row>
    <row r="22" spans="1:12" s="87" customFormat="1" ht="24.5" customHeight="1" x14ac:dyDescent="0.7">
      <c r="A22" s="102"/>
      <c r="B22" s="106" t="s">
        <v>82</v>
      </c>
      <c r="C22" s="232">
        <f>CoverPage!B16</f>
        <v>47</v>
      </c>
      <c r="D22" s="240"/>
      <c r="E22" s="108" t="s">
        <v>77</v>
      </c>
      <c r="F22" s="112">
        <f>CoverPage!C16</f>
        <v>51.999000000000002</v>
      </c>
      <c r="G22" s="217">
        <f>CoverPage!E16</f>
        <v>0</v>
      </c>
      <c r="H22" s="244"/>
      <c r="I22" s="219"/>
      <c r="J22" s="226">
        <f>CoverPage!H16</f>
        <v>0</v>
      </c>
      <c r="K22" s="227"/>
    </row>
    <row r="23" spans="1:12" s="87" customFormat="1" ht="24.5" customHeight="1" x14ac:dyDescent="0.7">
      <c r="A23" s="102"/>
      <c r="B23" s="106" t="s">
        <v>83</v>
      </c>
      <c r="C23" s="232">
        <f>CoverPage!B17</f>
        <v>40</v>
      </c>
      <c r="D23" s="240"/>
      <c r="E23" s="108" t="s">
        <v>77</v>
      </c>
      <c r="F23" s="112">
        <f>CoverPage!C17</f>
        <v>45.999000000000002</v>
      </c>
      <c r="G23" s="217">
        <f>CoverPage!E17</f>
        <v>0</v>
      </c>
      <c r="H23" s="244"/>
      <c r="I23" s="219"/>
      <c r="J23" s="226">
        <f>CoverPage!H17</f>
        <v>0</v>
      </c>
      <c r="K23" s="227"/>
    </row>
    <row r="24" spans="1:12" s="87" customFormat="1" ht="24.5" customHeight="1" x14ac:dyDescent="0.7">
      <c r="A24" s="102"/>
      <c r="B24" s="107" t="s">
        <v>84</v>
      </c>
      <c r="C24" s="232">
        <f>CoverPage!B18</f>
        <v>0</v>
      </c>
      <c r="D24" s="233"/>
      <c r="E24" s="86" t="s">
        <v>77</v>
      </c>
      <c r="F24" s="112">
        <f>CoverPage!C18</f>
        <v>38.999000000000002</v>
      </c>
      <c r="G24" s="217">
        <f>CoverPage!E18</f>
        <v>100</v>
      </c>
      <c r="H24" s="218"/>
      <c r="I24" s="219"/>
      <c r="J24" s="226">
        <f>CoverPage!H18</f>
        <v>100</v>
      </c>
      <c r="K24" s="227"/>
    </row>
    <row r="25" spans="1:12" s="87" customFormat="1" ht="24.5" customHeight="1" x14ac:dyDescent="0.7">
      <c r="A25" s="103"/>
      <c r="B25" s="117" t="s">
        <v>108</v>
      </c>
      <c r="C25" s="220"/>
      <c r="D25" s="221"/>
      <c r="E25" s="109"/>
      <c r="F25" s="113"/>
      <c r="G25" s="220">
        <f>CoverPage!E19</f>
        <v>0</v>
      </c>
      <c r="H25" s="221"/>
      <c r="I25" s="222"/>
      <c r="J25" s="228">
        <f>CoverPage!H19</f>
        <v>0</v>
      </c>
      <c r="K25" s="229"/>
    </row>
    <row r="26" spans="1:12" s="87" customFormat="1" ht="24.5" customHeight="1" x14ac:dyDescent="0.7">
      <c r="A26" s="103"/>
      <c r="B26" s="104" t="s">
        <v>101</v>
      </c>
      <c r="C26" s="223"/>
      <c r="D26" s="224"/>
      <c r="E26" s="109"/>
      <c r="F26" s="113"/>
      <c r="G26" s="223">
        <f>CoverPage!E20</f>
        <v>100</v>
      </c>
      <c r="H26" s="224"/>
      <c r="I26" s="225"/>
      <c r="J26" s="230">
        <f>CoverPage!H20</f>
        <v>100</v>
      </c>
      <c r="K26" s="231"/>
    </row>
    <row r="27" spans="1:12" s="87" customFormat="1" ht="3" customHeight="1" x14ac:dyDescent="0.7">
      <c r="A27" s="93"/>
      <c r="B27" s="93"/>
      <c r="C27" s="239"/>
      <c r="D27" s="239"/>
      <c r="E27" s="93"/>
      <c r="F27" s="93"/>
      <c r="G27" s="93"/>
      <c r="H27" s="93"/>
      <c r="I27" s="93"/>
      <c r="J27" s="93"/>
      <c r="K27" s="93"/>
      <c r="L27" s="93"/>
    </row>
    <row r="28" spans="1:12" s="87" customFormat="1" ht="24.9" customHeight="1" x14ac:dyDescent="0.7">
      <c r="F28" s="87" t="s">
        <v>85</v>
      </c>
      <c r="G28" s="214"/>
      <c r="H28" s="214"/>
      <c r="I28" s="214"/>
      <c r="J28" s="214"/>
      <c r="K28" s="87" t="s">
        <v>86</v>
      </c>
    </row>
    <row r="29" spans="1:12" s="87" customFormat="1" ht="24.9" customHeight="1" x14ac:dyDescent="0.7">
      <c r="G29" s="214" t="s">
        <v>122</v>
      </c>
      <c r="H29" s="214"/>
      <c r="I29" s="214"/>
      <c r="J29" s="214"/>
    </row>
    <row r="30" spans="1:12" s="87" customFormat="1" ht="24.9" customHeight="1" x14ac:dyDescent="0.7">
      <c r="A30" s="93"/>
      <c r="B30" s="93"/>
      <c r="C30" s="87" t="s">
        <v>109</v>
      </c>
    </row>
    <row r="31" spans="1:12" s="87" customFormat="1" ht="24.9" customHeight="1" x14ac:dyDescent="0.7">
      <c r="F31" s="87" t="s">
        <v>85</v>
      </c>
      <c r="G31" s="214"/>
      <c r="H31" s="214"/>
      <c r="I31" s="214"/>
      <c r="J31" s="214"/>
      <c r="K31" s="87" t="s">
        <v>87</v>
      </c>
    </row>
    <row r="32" spans="1:12" s="87" customFormat="1" ht="24.9" customHeight="1" x14ac:dyDescent="0.7">
      <c r="F32" s="87" t="s">
        <v>85</v>
      </c>
      <c r="G32" s="214"/>
      <c r="H32" s="214"/>
      <c r="I32" s="214"/>
      <c r="J32" s="214"/>
      <c r="K32" s="87" t="s">
        <v>88</v>
      </c>
    </row>
    <row r="33" spans="6:11" s="87" customFormat="1" ht="24.9" customHeight="1" x14ac:dyDescent="0.7">
      <c r="F33" s="87" t="s">
        <v>85</v>
      </c>
      <c r="G33" s="214"/>
      <c r="H33" s="214"/>
      <c r="I33" s="214"/>
      <c r="J33" s="214"/>
      <c r="K33" s="87" t="s">
        <v>88</v>
      </c>
    </row>
    <row r="34" spans="6:11" s="87" customFormat="1" ht="24.9" customHeight="1" x14ac:dyDescent="0.7">
      <c r="F34" s="87" t="s">
        <v>85</v>
      </c>
      <c r="G34" s="214"/>
      <c r="H34" s="214"/>
      <c r="I34" s="214"/>
      <c r="J34" s="214"/>
      <c r="K34" s="87" t="s">
        <v>88</v>
      </c>
    </row>
    <row r="35" spans="6:11" s="87" customFormat="1" ht="24.9" customHeight="1" x14ac:dyDescent="0.7">
      <c r="F35" s="87" t="s">
        <v>85</v>
      </c>
      <c r="G35" s="214"/>
      <c r="H35" s="214"/>
      <c r="I35" s="214"/>
      <c r="J35" s="214"/>
      <c r="K35" s="87" t="s">
        <v>88</v>
      </c>
    </row>
    <row r="36" spans="6:11" s="87" customFormat="1" ht="24.9" customHeight="1" x14ac:dyDescent="0.7">
      <c r="G36" s="214" t="s">
        <v>123</v>
      </c>
      <c r="H36" s="214"/>
      <c r="I36" s="214"/>
      <c r="J36" s="214"/>
    </row>
    <row r="37" spans="6:11" s="87" customFormat="1" ht="24.9" customHeight="1" x14ac:dyDescent="0.7"/>
    <row r="38" spans="6:11" ht="24.9" customHeight="1" x14ac:dyDescent="0.65"/>
    <row r="39" spans="6:11" ht="24.9" customHeight="1" x14ac:dyDescent="0.65"/>
  </sheetData>
  <sheetProtection password="C4FC" sheet="1" objects="1" scenarios="1"/>
  <mergeCells count="53">
    <mergeCell ref="G23:I23"/>
    <mergeCell ref="C20:D20"/>
    <mergeCell ref="C21:D21"/>
    <mergeCell ref="C22:D22"/>
    <mergeCell ref="B10:E10"/>
    <mergeCell ref="B15:D15"/>
    <mergeCell ref="B11:D11"/>
    <mergeCell ref="G21:I21"/>
    <mergeCell ref="G22:I22"/>
    <mergeCell ref="C17:D17"/>
    <mergeCell ref="C18:D18"/>
    <mergeCell ref="I8:J8"/>
    <mergeCell ref="B12:D12"/>
    <mergeCell ref="B13:D13"/>
    <mergeCell ref="C27:D27"/>
    <mergeCell ref="C26:D26"/>
    <mergeCell ref="J19:K19"/>
    <mergeCell ref="J20:K20"/>
    <mergeCell ref="J21:K21"/>
    <mergeCell ref="J22:K22"/>
    <mergeCell ref="C19:D19"/>
    <mergeCell ref="J23:K23"/>
    <mergeCell ref="G17:I17"/>
    <mergeCell ref="G18:I18"/>
    <mergeCell ref="G19:I19"/>
    <mergeCell ref="G20:I20"/>
    <mergeCell ref="C23:D23"/>
    <mergeCell ref="D9:H9"/>
    <mergeCell ref="B14:D14"/>
    <mergeCell ref="G10:J10"/>
    <mergeCell ref="J17:K17"/>
    <mergeCell ref="J18:K18"/>
    <mergeCell ref="J24:K24"/>
    <mergeCell ref="J25:K25"/>
    <mergeCell ref="J26:K26"/>
    <mergeCell ref="C24:D24"/>
    <mergeCell ref="C25:D25"/>
    <mergeCell ref="G35:J35"/>
    <mergeCell ref="G29:J29"/>
    <mergeCell ref="G36:J36"/>
    <mergeCell ref="H11:I11"/>
    <mergeCell ref="H12:I12"/>
    <mergeCell ref="H13:I13"/>
    <mergeCell ref="H14:I14"/>
    <mergeCell ref="H15:I15"/>
    <mergeCell ref="G31:J31"/>
    <mergeCell ref="G32:J32"/>
    <mergeCell ref="G33:J33"/>
    <mergeCell ref="G34:J34"/>
    <mergeCell ref="G24:I24"/>
    <mergeCell ref="G25:I25"/>
    <mergeCell ref="G26:I26"/>
    <mergeCell ref="G28:J28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7"/>
  <sheetViews>
    <sheetView zoomScaleNormal="100" workbookViewId="0">
      <selection activeCell="D6" sqref="D6"/>
    </sheetView>
  </sheetViews>
  <sheetFormatPr defaultColWidth="9.09765625" defaultRowHeight="20" x14ac:dyDescent="0.6"/>
  <cols>
    <col min="1" max="1" width="9.09765625" style="36"/>
    <col min="2" max="3" width="6.69921875" style="36" customWidth="1"/>
    <col min="4" max="4" width="9.09765625" style="36"/>
    <col min="5" max="6" width="6.69921875" style="36" customWidth="1"/>
    <col min="7" max="7" width="9.09765625" style="36"/>
    <col min="8" max="9" width="6.69921875" style="36" customWidth="1"/>
    <col min="10" max="10" width="9.09765625" style="36"/>
    <col min="11" max="11" width="4" style="36" customWidth="1"/>
    <col min="12" max="12" width="3.09765625" style="36" customWidth="1"/>
    <col min="13" max="13" width="6.69921875" style="36" customWidth="1"/>
    <col min="14" max="16384" width="9.09765625" style="36"/>
  </cols>
  <sheetData>
    <row r="1" spans="1:13" ht="23" x14ac:dyDescent="0.7">
      <c r="L1" s="257" t="s">
        <v>124</v>
      </c>
      <c r="M1" s="257"/>
    </row>
    <row r="4" spans="1:13" x14ac:dyDescent="0.6">
      <c r="L4" s="165"/>
    </row>
    <row r="5" spans="1:13" ht="14.25" customHeight="1" x14ac:dyDescent="0.6"/>
    <row r="6" spans="1:13" ht="26" x14ac:dyDescent="0.8">
      <c r="A6" s="130" t="s">
        <v>69</v>
      </c>
      <c r="B6" s="118"/>
      <c r="C6" s="118"/>
      <c r="D6" s="118"/>
      <c r="E6" s="118"/>
      <c r="F6" s="120"/>
      <c r="G6" s="118"/>
      <c r="H6" s="35"/>
      <c r="I6" s="35"/>
      <c r="J6" s="35"/>
      <c r="K6" s="35"/>
      <c r="L6" s="35"/>
      <c r="M6" s="35"/>
    </row>
    <row r="7" spans="1:13" ht="23" x14ac:dyDescent="0.7">
      <c r="A7" s="256" t="s">
        <v>111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s="122" customFormat="1" ht="23" x14ac:dyDescent="0.7">
      <c r="B8" s="123"/>
      <c r="C8" s="123"/>
      <c r="D8" s="124" t="s">
        <v>18</v>
      </c>
      <c r="E8" s="263">
        <f>CoverPage!B1</f>
        <v>0</v>
      </c>
      <c r="F8" s="263"/>
      <c r="G8" s="126" t="s">
        <v>131</v>
      </c>
      <c r="H8" s="125"/>
      <c r="I8" s="126">
        <f>CoverPage!E1</f>
        <v>0</v>
      </c>
      <c r="J8" s="125"/>
      <c r="K8" s="125"/>
    </row>
    <row r="9" spans="1:13" s="122" customFormat="1" ht="23" x14ac:dyDescent="0.7">
      <c r="A9" s="121" t="s">
        <v>19</v>
      </c>
      <c r="B9" s="170">
        <f>CoverPage!B2</f>
        <v>0</v>
      </c>
      <c r="C9" s="167"/>
      <c r="D9" s="121" t="s">
        <v>20</v>
      </c>
      <c r="E9" s="125">
        <f>CoverPage!E2</f>
        <v>0</v>
      </c>
      <c r="F9" s="125"/>
      <c r="G9" s="125"/>
      <c r="H9" s="125"/>
      <c r="I9" s="124"/>
      <c r="J9" s="124" t="s">
        <v>21</v>
      </c>
      <c r="K9" s="125">
        <f>CoverPage!G3</f>
        <v>0</v>
      </c>
      <c r="L9" s="166"/>
      <c r="M9" s="124" t="s">
        <v>24</v>
      </c>
    </row>
    <row r="10" spans="1:13" s="122" customFormat="1" ht="23" x14ac:dyDescent="0.7">
      <c r="A10" s="121" t="s">
        <v>22</v>
      </c>
      <c r="B10" s="168">
        <f>CoverPage!B3</f>
        <v>0</v>
      </c>
      <c r="C10" s="168"/>
      <c r="D10" s="168"/>
      <c r="E10" s="123"/>
      <c r="F10" s="124" t="s">
        <v>23</v>
      </c>
      <c r="G10" s="168">
        <f>CoverPage!E3</f>
        <v>0</v>
      </c>
      <c r="H10" s="168"/>
      <c r="I10" s="168"/>
      <c r="J10" s="168"/>
      <c r="M10" s="124" t="s">
        <v>70</v>
      </c>
    </row>
    <row r="11" spans="1:13" ht="23" x14ac:dyDescent="0.7">
      <c r="A11" s="127" t="s">
        <v>90</v>
      </c>
      <c r="B11" s="128" t="s">
        <v>33</v>
      </c>
      <c r="C11" s="129"/>
      <c r="D11" s="127" t="s">
        <v>90</v>
      </c>
      <c r="E11" s="128" t="s">
        <v>33</v>
      </c>
      <c r="F11" s="129"/>
      <c r="G11" s="127" t="s">
        <v>90</v>
      </c>
      <c r="H11" s="128" t="s">
        <v>33</v>
      </c>
      <c r="I11" s="129"/>
      <c r="J11" s="127" t="s">
        <v>90</v>
      </c>
      <c r="K11" s="258" t="s">
        <v>33</v>
      </c>
      <c r="L11" s="259"/>
      <c r="M11" s="260"/>
    </row>
    <row r="12" spans="1:13" x14ac:dyDescent="0.6">
      <c r="A12" s="38">
        <v>0</v>
      </c>
      <c r="B12" s="41">
        <f>IF(FREQUENCY([0]!marks,มรส_09!A12)=0," ",FREQUENCY([0]!marks,มรส_09!A12))</f>
        <v>100</v>
      </c>
      <c r="C12" s="43" t="str">
        <f>IF(A12="","",IF(A12&gt;=Gr_A,"  A  ",IF(A12&gt;=Gr_Bp,"| B+ ",IF(A12&gt;=Gr_B,"  B  ",IF(A12&gt;=Gr_Cp,"| C+ ",IF(A12&gt;=Gr_C,"  C  ",IF(A12&gt;=Gr_Dp,"| D+ ",IF(A12&gt;=Gr_D,"  D  ","| F  "))))))))</f>
        <v xml:space="preserve">| F  </v>
      </c>
      <c r="D12" s="38">
        <v>25</v>
      </c>
      <c r="E12" s="42" t="str">
        <f>IF(FREQUENCY([0]!marks,มรส_09!D12)-FREQUENCY([0]!marks,มรส_09!A36)=0," ",FREQUENCY([0]!marks,มรส_09!D12)-FREQUENCY([0]!marks,มรส_09!A36))</f>
        <v xml:space="preserve"> </v>
      </c>
      <c r="F12" s="43" t="str">
        <f>IF(D12="","",IF(D12&gt;=Gr_A,"  A  ",IF(D12&gt;=Gr_Bp,"| B+ ",IF(D12&gt;=Gr_B,"  B  ",IF(D12&gt;=Gr_Cp,"| C+ ",IF(D12&gt;=Gr_C,"  C  ",IF(D12&gt;=Gr_Dp,"| D+ ",IF(D12&gt;=Gr_D,"  D  ","| F  "))))))))</f>
        <v xml:space="preserve">| F  </v>
      </c>
      <c r="G12" s="38">
        <v>50</v>
      </c>
      <c r="H12" s="42" t="str">
        <f>IF(FREQUENCY([0]!marks,มรส_09!G12)-FREQUENCY([0]!marks,มรส_09!D36)=0," ",FREQUENCY([0]!marks,มรส_09!G12)-FREQUENCY([0]!marks,มรส_09!D36))</f>
        <v xml:space="preserve"> </v>
      </c>
      <c r="I12" s="43" t="str">
        <f>IF(G12="","",IF(G12&gt;=Gr_A,"  A  ",IF(G12&gt;=Gr_Bp,"| B+ ",IF(G12&gt;=Gr_B,"  B  ",IF(G12&gt;=Gr_Cp,"| C+ ",IF(G12&gt;=Gr_C,"  C  ",IF(G12&gt;=Gr_Dp,"| D+ ",IF(G12&gt;=Gr_D,"  D  ","| F  "))))))))</f>
        <v xml:space="preserve">| D+ </v>
      </c>
      <c r="J12" s="38">
        <v>75</v>
      </c>
      <c r="K12" s="261" t="str">
        <f>IF(FREQUENCY([0]!marks,มรส_09!J12)-FREQUENCY([0]!marks,มรส_09!G36)=0," ",FREQUENCY([0]!marks,มรส_09!J12)-FREQUENCY([0]!marks,มรส_09!G36))</f>
        <v xml:space="preserve"> </v>
      </c>
      <c r="L12" s="262"/>
      <c r="M12" s="48" t="str">
        <f>IF(J12="","",IF(J12&gt;=Gr_A,"  A  ",IF(J12&gt;=Gr_Bp,"| B+ ",IF(J12&gt;=Gr_B,"  B  ",IF(J12&gt;=Gr_Cp,"| C+ ",IF(J12&gt;=Gr_C,"  C  ",IF(J12&gt;=Gr_Dp,"| D+ ",IF(J12&gt;=Gr_D,"  D  ","| F  "))))))))</f>
        <v xml:space="preserve">| B+ </v>
      </c>
    </row>
    <row r="13" spans="1:13" x14ac:dyDescent="0.6">
      <c r="A13" s="39">
        <v>1</v>
      </c>
      <c r="B13" s="41" t="str">
        <f>IF(FREQUENCY([0]!marks,มรส_09!A13)-FREQUENCY([0]!marks,มรส_09!A12)=0," ",FREQUENCY([0]!marks,มรส_09!A13)-FREQUENCY([0]!marks,มรส_09!A12))</f>
        <v xml:space="preserve"> </v>
      </c>
      <c r="C13" s="43" t="str">
        <f t="shared" ref="C13:C28" si="0">IF(A13="","",IF(A13&gt;=Gr_A,"  A  ",IF(A13&gt;=Gr_Bp,"| B+ ",IF(A13&gt;=Gr_B,"  B  ",IF(A13&gt;=Gr_Cp,"| C+ ",IF(A13&gt;=Gr_C,"  C  ",IF(A13&gt;=Gr_Dp,"| D+ ",IF(A13&gt;=Gr_D,"  D  ","| F  "))))))))</f>
        <v xml:space="preserve">| F  </v>
      </c>
      <c r="D13" s="39">
        <v>26</v>
      </c>
      <c r="E13" s="41" t="str">
        <f>IF(FREQUENCY([0]!marks,มรส_09!D13)-FREQUENCY([0]!marks,มรส_09!D12)=0," ",FREQUENCY([0]!marks,มรส_09!D13)-FREQUENCY([0]!marks,มรส_09!D12))</f>
        <v xml:space="preserve"> </v>
      </c>
      <c r="F13" s="43" t="str">
        <f t="shared" ref="F13:F28" si="1">IF(D13="","",IF(D13&gt;=Gr_A,"  A  ",IF(D13&gt;=Gr_Bp,"| B+ ",IF(D13&gt;=Gr_B,"  B  ",IF(D13&gt;=Gr_Cp,"| C+ ",IF(D13&gt;=Gr_C,"  C  ",IF(D13&gt;=Gr_Dp,"| D+ ",IF(D13&gt;=Gr_D,"  D  ","| F  "))))))))</f>
        <v xml:space="preserve">| F  </v>
      </c>
      <c r="G13" s="39">
        <v>51</v>
      </c>
      <c r="H13" s="41" t="str">
        <f>IF(FREQUENCY([0]!marks,มรส_09!G13)-FREQUENCY([0]!marks,มรส_09!G12)=0," ",FREQUENCY([0]!marks,มรส_09!G13)-FREQUENCY([0]!marks,มรส_09!G12))</f>
        <v xml:space="preserve"> </v>
      </c>
      <c r="I13" s="43" t="str">
        <f t="shared" ref="I13:I28" si="2">IF(G13="","",IF(G13&gt;=Gr_A,"  A  ",IF(G13&gt;=Gr_Bp,"| B+ ",IF(G13&gt;=Gr_B,"  B  ",IF(G13&gt;=Gr_Cp,"| C+ ",IF(G13&gt;=Gr_C,"  C  ",IF(G13&gt;=Gr_Dp,"| D+ ",IF(G13&gt;=Gr_D,"  D  ","| F  "))))))))</f>
        <v xml:space="preserve">| D+ </v>
      </c>
      <c r="J13" s="39">
        <v>76</v>
      </c>
      <c r="K13" s="254" t="str">
        <f>IF(FREQUENCY([0]!marks,มรส_09!J13)-FREQUENCY([0]!marks,มรส_09!J12)=0," ",FREQUENCY([0]!marks,มรส_09!J13)-FREQUENCY([0]!marks,มรส_09!J12))</f>
        <v xml:space="preserve"> </v>
      </c>
      <c r="L13" s="255"/>
      <c r="M13" s="48" t="str">
        <f t="shared" ref="M13:M28" si="3">IF(J13="","",IF(J13&gt;=Gr_A,"  A  ",IF(J13&gt;=Gr_Bp,"| B+ ",IF(J13&gt;=Gr_B,"  B  ",IF(J13&gt;=Gr_Cp,"| C+ ",IF(J13&gt;=Gr_C,"  C  ",IF(J13&gt;=Gr_Dp,"| D+ ",IF(J13&gt;=Gr_D,"  D  ","| F  "))))))))</f>
        <v xml:space="preserve">| B+ </v>
      </c>
    </row>
    <row r="14" spans="1:13" x14ac:dyDescent="0.6">
      <c r="A14" s="39">
        <v>2</v>
      </c>
      <c r="B14" s="41" t="str">
        <f>IF(FREQUENCY([0]!marks,มรส_09!A14)-FREQUENCY([0]!marks,มรส_09!A13)=0," ",FREQUENCY([0]!marks,มรส_09!A14)-FREQUENCY([0]!marks,มรส_09!A13))</f>
        <v xml:space="preserve"> </v>
      </c>
      <c r="C14" s="43" t="str">
        <f t="shared" si="0"/>
        <v xml:space="preserve">| F  </v>
      </c>
      <c r="D14" s="39">
        <v>27</v>
      </c>
      <c r="E14" s="41" t="str">
        <f>IF(FREQUENCY([0]!marks,มรส_09!D14)-FREQUENCY([0]!marks,มรส_09!D13)=0," ",FREQUENCY([0]!marks,มรส_09!D14)-FREQUENCY([0]!marks,มรส_09!D13))</f>
        <v xml:space="preserve"> </v>
      </c>
      <c r="F14" s="43" t="str">
        <f t="shared" si="1"/>
        <v xml:space="preserve">| F  </v>
      </c>
      <c r="G14" s="39">
        <v>52</v>
      </c>
      <c r="H14" s="41" t="str">
        <f>IF(FREQUENCY([0]!marks,มรส_09!G14)-FREQUENCY([0]!marks,มรส_09!G13)=0," ",FREQUENCY([0]!marks,มรส_09!G14)-FREQUENCY([0]!marks,มรส_09!G13))</f>
        <v xml:space="preserve"> </v>
      </c>
      <c r="I14" s="43" t="str">
        <f t="shared" si="2"/>
        <v xml:space="preserve">| D+ </v>
      </c>
      <c r="J14" s="39">
        <v>77</v>
      </c>
      <c r="K14" s="254" t="str">
        <f>IF(FREQUENCY([0]!marks,มรส_09!J14)-FREQUENCY([0]!marks,มรส_09!J13)=0," ",FREQUENCY([0]!marks,มรส_09!J14)-FREQUENCY([0]!marks,มรส_09!J13))</f>
        <v xml:space="preserve"> </v>
      </c>
      <c r="L14" s="255"/>
      <c r="M14" s="48" t="str">
        <f t="shared" si="3"/>
        <v xml:space="preserve">| B+ </v>
      </c>
    </row>
    <row r="15" spans="1:13" x14ac:dyDescent="0.6">
      <c r="A15" s="39">
        <v>3</v>
      </c>
      <c r="B15" s="41" t="str">
        <f>IF(FREQUENCY([0]!marks,มรส_09!A15)-FREQUENCY([0]!marks,มรส_09!A14)=0," ",FREQUENCY([0]!marks,มรส_09!A15)-FREQUENCY([0]!marks,มรส_09!A14))</f>
        <v xml:space="preserve"> </v>
      </c>
      <c r="C15" s="43" t="str">
        <f t="shared" si="0"/>
        <v xml:space="preserve">| F  </v>
      </c>
      <c r="D15" s="39">
        <v>28</v>
      </c>
      <c r="E15" s="41" t="str">
        <f>IF(FREQUENCY([0]!marks,มรส_09!D15)-FREQUENCY([0]!marks,มรส_09!D14)=0," ",FREQUENCY([0]!marks,มรส_09!D15)-FREQUENCY([0]!marks,มรส_09!D14))</f>
        <v xml:space="preserve"> </v>
      </c>
      <c r="F15" s="43" t="str">
        <f t="shared" si="1"/>
        <v xml:space="preserve">| F  </v>
      </c>
      <c r="G15" s="39">
        <v>53</v>
      </c>
      <c r="H15" s="41" t="str">
        <f>IF(FREQUENCY([0]!marks,มรส_09!G15)-FREQUENCY([0]!marks,มรส_09!G14)=0," ",FREQUENCY([0]!marks,มรส_09!G15)-FREQUENCY([0]!marks,มรส_09!G14))</f>
        <v xml:space="preserve"> </v>
      </c>
      <c r="I15" s="43" t="str">
        <f t="shared" si="2"/>
        <v xml:space="preserve">  C  </v>
      </c>
      <c r="J15" s="39">
        <v>78</v>
      </c>
      <c r="K15" s="254" t="str">
        <f>IF(FREQUENCY([0]!marks,มรส_09!J15)-FREQUENCY([0]!marks,มรส_09!J14)=0," ",FREQUENCY([0]!marks,มรส_09!J15)-FREQUENCY([0]!marks,มรส_09!J14))</f>
        <v xml:space="preserve"> </v>
      </c>
      <c r="L15" s="255"/>
      <c r="M15" s="48" t="str">
        <f t="shared" si="3"/>
        <v xml:space="preserve">| B+ </v>
      </c>
    </row>
    <row r="16" spans="1:13" x14ac:dyDescent="0.6">
      <c r="A16" s="39">
        <v>4</v>
      </c>
      <c r="B16" s="41" t="str">
        <f>IF(FREQUENCY([0]!marks,มรส_09!A16)-FREQUENCY([0]!marks,มรส_09!A15)=0," ",FREQUENCY([0]!marks,มรส_09!A16)-FREQUENCY([0]!marks,มรส_09!A15))</f>
        <v xml:space="preserve"> </v>
      </c>
      <c r="C16" s="43" t="str">
        <f t="shared" si="0"/>
        <v xml:space="preserve">| F  </v>
      </c>
      <c r="D16" s="39">
        <v>29</v>
      </c>
      <c r="E16" s="41" t="str">
        <f>IF(FREQUENCY([0]!marks,มรส_09!D16)-FREQUENCY([0]!marks,มรส_09!D15)=0," ",FREQUENCY([0]!marks,มรส_09!D16)-FREQUENCY([0]!marks,มรส_09!D15))</f>
        <v xml:space="preserve"> </v>
      </c>
      <c r="F16" s="43" t="str">
        <f t="shared" si="1"/>
        <v xml:space="preserve">| F  </v>
      </c>
      <c r="G16" s="39">
        <v>54</v>
      </c>
      <c r="H16" s="41" t="str">
        <f>IF(FREQUENCY([0]!marks,มรส_09!G16)-FREQUENCY([0]!marks,มรส_09!G15)=0," ",FREQUENCY([0]!marks,มรส_09!G16)-FREQUENCY([0]!marks,มรส_09!G15))</f>
        <v xml:space="preserve"> </v>
      </c>
      <c r="I16" s="43" t="str">
        <f t="shared" si="2"/>
        <v xml:space="preserve">  C  </v>
      </c>
      <c r="J16" s="39">
        <v>79</v>
      </c>
      <c r="K16" s="254" t="str">
        <f>IF(FREQUENCY([0]!marks,มรส_09!J16)-FREQUENCY([0]!marks,มรส_09!J15)=0," ",FREQUENCY([0]!marks,มรส_09!J16)-FREQUENCY([0]!marks,มรส_09!J15))</f>
        <v xml:space="preserve"> </v>
      </c>
      <c r="L16" s="255"/>
      <c r="M16" s="48" t="str">
        <f t="shared" si="3"/>
        <v xml:space="preserve">| B+ </v>
      </c>
    </row>
    <row r="17" spans="1:13" x14ac:dyDescent="0.6">
      <c r="A17" s="39">
        <v>5</v>
      </c>
      <c r="B17" s="41" t="str">
        <f>IF(FREQUENCY([0]!marks,มรส_09!A17)-FREQUENCY([0]!marks,มรส_09!A16)=0," ",FREQUENCY([0]!marks,มรส_09!A17)-FREQUENCY([0]!marks,มรส_09!A16))</f>
        <v xml:space="preserve"> </v>
      </c>
      <c r="C17" s="43" t="str">
        <f t="shared" si="0"/>
        <v xml:space="preserve">| F  </v>
      </c>
      <c r="D17" s="39">
        <v>30</v>
      </c>
      <c r="E17" s="41" t="str">
        <f>IF(FREQUENCY([0]!marks,มรส_09!D17)-FREQUENCY([0]!marks,มรส_09!D16)=0," ",FREQUENCY([0]!marks,มรส_09!D17)-FREQUENCY([0]!marks,มรส_09!D16))</f>
        <v xml:space="preserve"> </v>
      </c>
      <c r="F17" s="43" t="str">
        <f t="shared" si="1"/>
        <v xml:space="preserve">| F  </v>
      </c>
      <c r="G17" s="39">
        <v>55</v>
      </c>
      <c r="H17" s="41" t="str">
        <f>IF(FREQUENCY([0]!marks,มรส_09!G17)-FREQUENCY([0]!marks,มรส_09!G16)=0," ",FREQUENCY([0]!marks,มรส_09!G17)-FREQUENCY([0]!marks,มรส_09!G16))</f>
        <v xml:space="preserve"> </v>
      </c>
      <c r="I17" s="43" t="str">
        <f t="shared" si="2"/>
        <v xml:space="preserve">  C  </v>
      </c>
      <c r="J17" s="39">
        <v>80</v>
      </c>
      <c r="K17" s="254" t="str">
        <f>IF(FREQUENCY([0]!marks,มรส_09!J17)-FREQUENCY([0]!marks,มรส_09!J16)=0," ",FREQUENCY([0]!marks,มรส_09!J17)-FREQUENCY([0]!marks,มรส_09!J16))</f>
        <v xml:space="preserve"> </v>
      </c>
      <c r="L17" s="255"/>
      <c r="M17" s="48" t="str">
        <f t="shared" si="3"/>
        <v xml:space="preserve">  A  </v>
      </c>
    </row>
    <row r="18" spans="1:13" x14ac:dyDescent="0.6">
      <c r="A18" s="39">
        <v>6</v>
      </c>
      <c r="B18" s="41" t="str">
        <f>IF(FREQUENCY([0]!marks,มรส_09!A18)-FREQUENCY([0]!marks,มรส_09!A17)=0," ",FREQUENCY([0]!marks,มรส_09!A18)-FREQUENCY([0]!marks,มรส_09!A17))</f>
        <v xml:space="preserve"> </v>
      </c>
      <c r="C18" s="43" t="str">
        <f t="shared" si="0"/>
        <v xml:space="preserve">| F  </v>
      </c>
      <c r="D18" s="39">
        <v>31</v>
      </c>
      <c r="E18" s="41" t="str">
        <f>IF(FREQUENCY([0]!marks,มรส_09!D18)-FREQUENCY([0]!marks,มรส_09!D17)=0," ",FREQUENCY([0]!marks,มรส_09!D18)-FREQUENCY([0]!marks,มรส_09!D17))</f>
        <v xml:space="preserve"> </v>
      </c>
      <c r="F18" s="43" t="str">
        <f t="shared" si="1"/>
        <v xml:space="preserve">| F  </v>
      </c>
      <c r="G18" s="39">
        <v>56</v>
      </c>
      <c r="H18" s="41" t="str">
        <f>IF(FREQUENCY([0]!marks,มรส_09!G18)-FREQUENCY([0]!marks,มรส_09!G17)=0," ",FREQUENCY([0]!marks,มรส_09!G18)-FREQUENCY([0]!marks,มรส_09!G17))</f>
        <v xml:space="preserve"> </v>
      </c>
      <c r="I18" s="43" t="str">
        <f t="shared" si="2"/>
        <v xml:space="preserve">  C  </v>
      </c>
      <c r="J18" s="39">
        <v>81</v>
      </c>
      <c r="K18" s="254" t="str">
        <f>IF(FREQUENCY([0]!marks,มรส_09!J18)-FREQUENCY([0]!marks,มรส_09!J17)=0," ",FREQUENCY([0]!marks,มรส_09!J18)-FREQUENCY([0]!marks,มรส_09!J17))</f>
        <v xml:space="preserve"> </v>
      </c>
      <c r="L18" s="255"/>
      <c r="M18" s="48" t="str">
        <f t="shared" si="3"/>
        <v xml:space="preserve">  A  </v>
      </c>
    </row>
    <row r="19" spans="1:13" x14ac:dyDescent="0.6">
      <c r="A19" s="39">
        <v>7</v>
      </c>
      <c r="B19" s="41" t="str">
        <f>IF(FREQUENCY([0]!marks,มรส_09!A19)-FREQUENCY([0]!marks,มรส_09!A18)=0," ",FREQUENCY([0]!marks,มรส_09!A19)-FREQUENCY([0]!marks,มรส_09!A18))</f>
        <v xml:space="preserve"> </v>
      </c>
      <c r="C19" s="43" t="str">
        <f t="shared" si="0"/>
        <v xml:space="preserve">| F  </v>
      </c>
      <c r="D19" s="39">
        <v>32</v>
      </c>
      <c r="E19" s="41" t="str">
        <f>IF(FREQUENCY([0]!marks,มรส_09!D19)-FREQUENCY([0]!marks,มรส_09!D18)=0," ",FREQUENCY([0]!marks,มรส_09!D19)-FREQUENCY([0]!marks,มรส_09!D18))</f>
        <v xml:space="preserve"> </v>
      </c>
      <c r="F19" s="43" t="str">
        <f t="shared" si="1"/>
        <v xml:space="preserve">| F  </v>
      </c>
      <c r="G19" s="39">
        <v>57</v>
      </c>
      <c r="H19" s="41" t="str">
        <f>IF(FREQUENCY([0]!marks,มรส_09!G19)-FREQUENCY([0]!marks,มรส_09!G18)=0," ",FREQUENCY([0]!marks,มรส_09!G19)-FREQUENCY([0]!marks,มรส_09!G18))</f>
        <v xml:space="preserve"> </v>
      </c>
      <c r="I19" s="43" t="str">
        <f t="shared" si="2"/>
        <v xml:space="preserve">  C  </v>
      </c>
      <c r="J19" s="39">
        <v>82</v>
      </c>
      <c r="K19" s="254" t="str">
        <f>IF(FREQUENCY([0]!marks,มรส_09!J19)-FREQUENCY([0]!marks,มรส_09!J18)=0," ",FREQUENCY([0]!marks,มรส_09!J19)-FREQUENCY([0]!marks,มรส_09!J18))</f>
        <v xml:space="preserve"> </v>
      </c>
      <c r="L19" s="255"/>
      <c r="M19" s="48" t="str">
        <f t="shared" si="3"/>
        <v xml:space="preserve">  A  </v>
      </c>
    </row>
    <row r="20" spans="1:13" x14ac:dyDescent="0.6">
      <c r="A20" s="39">
        <v>8</v>
      </c>
      <c r="B20" s="41" t="str">
        <f>IF(FREQUENCY([0]!marks,มรส_09!A20)-FREQUENCY([0]!marks,มรส_09!A19)=0," ",FREQUENCY([0]!marks,มรส_09!A20)-FREQUENCY([0]!marks,มรส_09!A19))</f>
        <v xml:space="preserve"> </v>
      </c>
      <c r="C20" s="43" t="str">
        <f>IF(A20="","",IF(A20&gt;=Gr_A,"  A  ",IF(A20&gt;=Gr_Bp,"| B+ ",IF(A20&gt;=Gr_B,"  B  ",IF(A20&gt;=Gr_Cp,"| C+ ",IF(A20&gt;=Gr_C,"  C  ",IF(A20&gt;=Gr_Dp,"| D+ ",IF(A20&gt;=Gr_D,"  D  ","| F  "))))))))</f>
        <v xml:space="preserve">| F  </v>
      </c>
      <c r="D20" s="39">
        <v>33</v>
      </c>
      <c r="E20" s="41" t="str">
        <f>IF(FREQUENCY([0]!marks,มรส_09!D20)-FREQUENCY([0]!marks,มรส_09!D19)=0," ",FREQUENCY([0]!marks,มรส_09!D20)-FREQUENCY([0]!marks,มรส_09!D19))</f>
        <v xml:space="preserve"> </v>
      </c>
      <c r="F20" s="43" t="str">
        <f t="shared" si="1"/>
        <v xml:space="preserve">| F  </v>
      </c>
      <c r="G20" s="39">
        <v>58</v>
      </c>
      <c r="H20" s="41" t="str">
        <f>IF(FREQUENCY([0]!marks,มรส_09!G20)-FREQUENCY([0]!marks,มรส_09!G19)=0," ",FREQUENCY([0]!marks,มรส_09!G20)-FREQUENCY([0]!marks,มรส_09!G19))</f>
        <v xml:space="preserve"> </v>
      </c>
      <c r="I20" s="43" t="str">
        <f t="shared" si="2"/>
        <v xml:space="preserve">  C  </v>
      </c>
      <c r="J20" s="39">
        <v>83</v>
      </c>
      <c r="K20" s="254" t="str">
        <f>IF(FREQUENCY([0]!marks,มรส_09!J20)-FREQUENCY([0]!marks,มรส_09!J19)=0," ",FREQUENCY([0]!marks,มรส_09!J20)-FREQUENCY([0]!marks,มรส_09!J19))</f>
        <v xml:space="preserve"> </v>
      </c>
      <c r="L20" s="255"/>
      <c r="M20" s="48" t="str">
        <f t="shared" si="3"/>
        <v xml:space="preserve">  A  </v>
      </c>
    </row>
    <row r="21" spans="1:13" x14ac:dyDescent="0.6">
      <c r="A21" s="39">
        <v>9</v>
      </c>
      <c r="B21" s="41" t="str">
        <f>IF(FREQUENCY([0]!marks,มรส_09!A21)-FREQUENCY([0]!marks,มรส_09!A20)=0," ",FREQUENCY([0]!marks,มรส_09!A21)-FREQUENCY([0]!marks,มรส_09!A20))</f>
        <v xml:space="preserve"> </v>
      </c>
      <c r="C21" s="43" t="str">
        <f t="shared" si="0"/>
        <v xml:space="preserve">| F  </v>
      </c>
      <c r="D21" s="39">
        <v>34</v>
      </c>
      <c r="E21" s="41" t="str">
        <f>IF(FREQUENCY([0]!marks,มรส_09!D21)-FREQUENCY([0]!marks,มรส_09!D20)=0," ",FREQUENCY([0]!marks,มรส_09!D21)-FREQUENCY([0]!marks,มรส_09!D20))</f>
        <v xml:space="preserve"> </v>
      </c>
      <c r="F21" s="43" t="str">
        <f t="shared" si="1"/>
        <v xml:space="preserve">| F  </v>
      </c>
      <c r="G21" s="39">
        <v>59</v>
      </c>
      <c r="H21" s="41" t="str">
        <f>IF(FREQUENCY([0]!marks,มรส_09!G21)-FREQUENCY([0]!marks,มรส_09!G20)=0," ",FREQUENCY([0]!marks,มรส_09!G21)-FREQUENCY([0]!marks,มรส_09!G20))</f>
        <v xml:space="preserve"> </v>
      </c>
      <c r="I21" s="43" t="str">
        <f t="shared" si="2"/>
        <v xml:space="preserve">  C  </v>
      </c>
      <c r="J21" s="39">
        <v>84</v>
      </c>
      <c r="K21" s="254" t="str">
        <f>IF(FREQUENCY([0]!marks,มรส_09!J21)-FREQUENCY([0]!marks,มรส_09!J20)=0," ",FREQUENCY([0]!marks,มรส_09!J21)-FREQUENCY([0]!marks,มรส_09!J20))</f>
        <v xml:space="preserve"> </v>
      </c>
      <c r="L21" s="255"/>
      <c r="M21" s="48" t="str">
        <f t="shared" si="3"/>
        <v xml:space="preserve">  A  </v>
      </c>
    </row>
    <row r="22" spans="1:13" x14ac:dyDescent="0.6">
      <c r="A22" s="39">
        <v>10</v>
      </c>
      <c r="B22" s="41" t="str">
        <f>IF(FREQUENCY([0]!marks,มรส_09!A22)-FREQUENCY([0]!marks,มรส_09!A21)=0," ",FREQUENCY([0]!marks,มรส_09!A22)-FREQUENCY([0]!marks,มรส_09!A21))</f>
        <v xml:space="preserve"> </v>
      </c>
      <c r="C22" s="43" t="str">
        <f t="shared" si="0"/>
        <v xml:space="preserve">| F  </v>
      </c>
      <c r="D22" s="39">
        <v>35</v>
      </c>
      <c r="E22" s="41" t="str">
        <f>IF(FREQUENCY([0]!marks,มรส_09!D22)-FREQUENCY([0]!marks,มรส_09!D21)=0," ",FREQUENCY([0]!marks,มรส_09!D22)-FREQUENCY([0]!marks,มรส_09!D21))</f>
        <v xml:space="preserve"> </v>
      </c>
      <c r="F22" s="43" t="str">
        <f t="shared" si="1"/>
        <v xml:space="preserve">| F  </v>
      </c>
      <c r="G22" s="39">
        <v>60</v>
      </c>
      <c r="H22" s="41" t="str">
        <f>IF(FREQUENCY([0]!marks,มรส_09!G22)-FREQUENCY([0]!marks,มรส_09!G21)=0," ",FREQUENCY([0]!marks,มรส_09!G22)-FREQUENCY([0]!marks,มรส_09!G21))</f>
        <v xml:space="preserve"> </v>
      </c>
      <c r="I22" s="43" t="str">
        <f t="shared" si="2"/>
        <v xml:space="preserve">| C+ </v>
      </c>
      <c r="J22" s="39">
        <v>85</v>
      </c>
      <c r="K22" s="254" t="str">
        <f>IF(FREQUENCY([0]!marks,มรส_09!J22)-FREQUENCY([0]!marks,มรส_09!J21)=0," ",FREQUENCY([0]!marks,มรส_09!J22)-FREQUENCY([0]!marks,มรส_09!J21))</f>
        <v xml:space="preserve"> </v>
      </c>
      <c r="L22" s="255"/>
      <c r="M22" s="48" t="str">
        <f t="shared" si="3"/>
        <v xml:space="preserve">  A  </v>
      </c>
    </row>
    <row r="23" spans="1:13" x14ac:dyDescent="0.6">
      <c r="A23" s="39">
        <v>11</v>
      </c>
      <c r="B23" s="41" t="str">
        <f>IF(FREQUENCY([0]!marks,มรส_09!A23)-FREQUENCY([0]!marks,มรส_09!A22)=0," ",FREQUENCY([0]!marks,มรส_09!A23)-FREQUENCY([0]!marks,มรส_09!A22))</f>
        <v xml:space="preserve"> </v>
      </c>
      <c r="C23" s="43" t="str">
        <f t="shared" si="0"/>
        <v xml:space="preserve">| F  </v>
      </c>
      <c r="D23" s="39">
        <v>36</v>
      </c>
      <c r="E23" s="41" t="str">
        <f>IF(FREQUENCY([0]!marks,มรส_09!D23)-FREQUENCY([0]!marks,มรส_09!D22)=0," ",FREQUENCY([0]!marks,มรส_09!D23)-FREQUENCY([0]!marks,มรส_09!D22))</f>
        <v xml:space="preserve"> </v>
      </c>
      <c r="F23" s="43" t="str">
        <f t="shared" si="1"/>
        <v xml:space="preserve">| F  </v>
      </c>
      <c r="G23" s="39">
        <v>61</v>
      </c>
      <c r="H23" s="41" t="str">
        <f>IF(FREQUENCY([0]!marks,มรส_09!G23)-FREQUENCY([0]!marks,มรส_09!G22)=0," ",FREQUENCY([0]!marks,มรส_09!G23)-FREQUENCY([0]!marks,มรส_09!G22))</f>
        <v xml:space="preserve"> </v>
      </c>
      <c r="I23" s="43" t="str">
        <f t="shared" si="2"/>
        <v xml:space="preserve">| C+ </v>
      </c>
      <c r="J23" s="39">
        <v>86</v>
      </c>
      <c r="K23" s="254" t="str">
        <f>IF(FREQUENCY([0]!marks,มรส_09!J23)-FREQUENCY([0]!marks,มรส_09!J22)=0," ",FREQUENCY([0]!marks,มรส_09!J23)-FREQUENCY([0]!marks,มรส_09!J22))</f>
        <v xml:space="preserve"> </v>
      </c>
      <c r="L23" s="255"/>
      <c r="M23" s="48" t="str">
        <f t="shared" si="3"/>
        <v xml:space="preserve">  A  </v>
      </c>
    </row>
    <row r="24" spans="1:13" x14ac:dyDescent="0.6">
      <c r="A24" s="39">
        <v>12</v>
      </c>
      <c r="B24" s="41" t="str">
        <f>IF(FREQUENCY([0]!marks,มรส_09!A24)-FREQUENCY([0]!marks,มรส_09!A23)=0," ",FREQUENCY([0]!marks,มรส_09!A24)-FREQUENCY([0]!marks,มรส_09!A23))</f>
        <v xml:space="preserve"> </v>
      </c>
      <c r="C24" s="43" t="str">
        <f t="shared" si="0"/>
        <v xml:space="preserve">| F  </v>
      </c>
      <c r="D24" s="39">
        <v>37</v>
      </c>
      <c r="E24" s="41" t="str">
        <f>IF(FREQUENCY([0]!marks,มรส_09!D24)-FREQUENCY([0]!marks,มรส_09!D23)=0," ",FREQUENCY([0]!marks,มรส_09!D24)-FREQUENCY([0]!marks,มรส_09!D23))</f>
        <v xml:space="preserve"> </v>
      </c>
      <c r="F24" s="43" t="str">
        <f t="shared" si="1"/>
        <v xml:space="preserve">| F  </v>
      </c>
      <c r="G24" s="39">
        <v>62</v>
      </c>
      <c r="H24" s="41" t="str">
        <f>IF(FREQUENCY([0]!marks,มรส_09!G24)-FREQUENCY([0]!marks,มรส_09!G23)=0," ",FREQUENCY([0]!marks,มรส_09!G24)-FREQUENCY([0]!marks,มรส_09!G23))</f>
        <v xml:space="preserve"> </v>
      </c>
      <c r="I24" s="43" t="str">
        <f t="shared" si="2"/>
        <v xml:space="preserve">| C+ </v>
      </c>
      <c r="J24" s="39">
        <v>87</v>
      </c>
      <c r="K24" s="254" t="str">
        <f>IF(FREQUENCY([0]!marks,มรส_09!J24)-FREQUENCY([0]!marks,มรส_09!J23)=0," ",FREQUENCY([0]!marks,มรส_09!J24)-FREQUENCY([0]!marks,มรส_09!J23))</f>
        <v xml:space="preserve"> </v>
      </c>
      <c r="L24" s="255"/>
      <c r="M24" s="48" t="str">
        <f t="shared" si="3"/>
        <v xml:space="preserve">  A  </v>
      </c>
    </row>
    <row r="25" spans="1:13" x14ac:dyDescent="0.6">
      <c r="A25" s="39">
        <v>13</v>
      </c>
      <c r="B25" s="41" t="str">
        <f>IF(FREQUENCY([0]!marks,มรส_09!A25)-FREQUENCY([0]!marks,มรส_09!A24)=0," ",FREQUENCY([0]!marks,มรส_09!A25)-FREQUENCY([0]!marks,มรส_09!A24))</f>
        <v xml:space="preserve"> </v>
      </c>
      <c r="C25" s="43" t="str">
        <f t="shared" si="0"/>
        <v xml:space="preserve">| F  </v>
      </c>
      <c r="D25" s="39">
        <v>38</v>
      </c>
      <c r="E25" s="41" t="str">
        <f>IF(FREQUENCY([0]!marks,มรส_09!D25)-FREQUENCY([0]!marks,มรส_09!D24)=0," ",FREQUENCY([0]!marks,มรส_09!D25)-FREQUENCY([0]!marks,มรส_09!D24))</f>
        <v xml:space="preserve"> </v>
      </c>
      <c r="F25" s="43" t="str">
        <f t="shared" si="1"/>
        <v xml:space="preserve">| F  </v>
      </c>
      <c r="G25" s="39">
        <v>63</v>
      </c>
      <c r="H25" s="41" t="str">
        <f>IF(FREQUENCY([0]!marks,มรส_09!G25)-FREQUENCY([0]!marks,มรส_09!G24)=0," ",FREQUENCY([0]!marks,มรส_09!G25)-FREQUENCY([0]!marks,มรส_09!G24))</f>
        <v xml:space="preserve"> </v>
      </c>
      <c r="I25" s="43" t="str">
        <f t="shared" si="2"/>
        <v xml:space="preserve">| C+ </v>
      </c>
      <c r="J25" s="39">
        <v>88</v>
      </c>
      <c r="K25" s="254" t="str">
        <f>IF(FREQUENCY([0]!marks,มรส_09!J25)-FREQUENCY([0]!marks,มรส_09!J24)=0," ",FREQUENCY([0]!marks,มรส_09!J25)-FREQUENCY([0]!marks,มรส_09!J24))</f>
        <v xml:space="preserve"> </v>
      </c>
      <c r="L25" s="255"/>
      <c r="M25" s="48" t="str">
        <f t="shared" si="3"/>
        <v xml:space="preserve">  A  </v>
      </c>
    </row>
    <row r="26" spans="1:13" x14ac:dyDescent="0.6">
      <c r="A26" s="39">
        <v>14</v>
      </c>
      <c r="B26" s="41" t="str">
        <f>IF(FREQUENCY([0]!marks,มรส_09!A26)-FREQUENCY([0]!marks,มรส_09!A25)=0," ",FREQUENCY([0]!marks,มรส_09!A26)-FREQUENCY([0]!marks,มรส_09!A25))</f>
        <v xml:space="preserve"> </v>
      </c>
      <c r="C26" s="43" t="str">
        <f t="shared" si="0"/>
        <v xml:space="preserve">| F  </v>
      </c>
      <c r="D26" s="39">
        <v>39</v>
      </c>
      <c r="E26" s="41" t="str">
        <f>IF(FREQUENCY([0]!marks,มรส_09!D26)-FREQUENCY([0]!marks,มรส_09!D25)=0," ",FREQUENCY([0]!marks,มรส_09!D26)-FREQUENCY([0]!marks,มรส_09!D25))</f>
        <v xml:space="preserve"> </v>
      </c>
      <c r="F26" s="43" t="str">
        <f t="shared" si="1"/>
        <v xml:space="preserve">| F  </v>
      </c>
      <c r="G26" s="39">
        <v>64</v>
      </c>
      <c r="H26" s="41" t="str">
        <f>IF(FREQUENCY([0]!marks,มรส_09!G26)-FREQUENCY([0]!marks,มรส_09!G25)=0," ",FREQUENCY([0]!marks,มรส_09!G26)-FREQUENCY([0]!marks,มรส_09!G25))</f>
        <v xml:space="preserve"> </v>
      </c>
      <c r="I26" s="43" t="str">
        <f t="shared" si="2"/>
        <v xml:space="preserve">| C+ </v>
      </c>
      <c r="J26" s="39">
        <v>89</v>
      </c>
      <c r="K26" s="254" t="str">
        <f>IF(FREQUENCY([0]!marks,มรส_09!J26)-FREQUENCY([0]!marks,มรส_09!J25)=0," ",FREQUENCY([0]!marks,มรส_09!J26)-FREQUENCY([0]!marks,มรส_09!J25))</f>
        <v xml:space="preserve"> </v>
      </c>
      <c r="L26" s="255"/>
      <c r="M26" s="48" t="str">
        <f t="shared" si="3"/>
        <v xml:space="preserve">  A  </v>
      </c>
    </row>
    <row r="27" spans="1:13" x14ac:dyDescent="0.6">
      <c r="A27" s="39">
        <v>15</v>
      </c>
      <c r="B27" s="41" t="str">
        <f>IF(FREQUENCY([0]!marks,มรส_09!A27)-FREQUENCY([0]!marks,มรส_09!A26)=0," ",FREQUENCY([0]!marks,มรส_09!A27)-FREQUENCY([0]!marks,มรส_09!A26))</f>
        <v xml:space="preserve"> </v>
      </c>
      <c r="C27" s="43" t="str">
        <f t="shared" si="0"/>
        <v xml:space="preserve">| F  </v>
      </c>
      <c r="D27" s="39">
        <v>40</v>
      </c>
      <c r="E27" s="41" t="str">
        <f>IF(FREQUENCY([0]!marks,มรส_09!D27)-FREQUENCY([0]!marks,มรส_09!D26)=0," ",FREQUENCY([0]!marks,มรส_09!D27)-FREQUENCY([0]!marks,มรส_09!D26))</f>
        <v xml:space="preserve"> </v>
      </c>
      <c r="F27" s="43" t="str">
        <f t="shared" si="1"/>
        <v xml:space="preserve">  D  </v>
      </c>
      <c r="G27" s="39">
        <v>65</v>
      </c>
      <c r="H27" s="41" t="str">
        <f>IF(FREQUENCY([0]!marks,มรส_09!G27)-FREQUENCY([0]!marks,มรส_09!G26)=0," ",FREQUENCY([0]!marks,มรส_09!G27)-FREQUENCY([0]!marks,มรส_09!G26))</f>
        <v xml:space="preserve"> </v>
      </c>
      <c r="I27" s="43" t="str">
        <f t="shared" si="2"/>
        <v xml:space="preserve">| C+ </v>
      </c>
      <c r="J27" s="39">
        <v>90</v>
      </c>
      <c r="K27" s="254" t="str">
        <f>IF(FREQUENCY([0]!marks,มรส_09!J27)-FREQUENCY([0]!marks,มรส_09!J26)=0," ",FREQUENCY([0]!marks,มรส_09!J27)-FREQUENCY([0]!marks,มรส_09!J26))</f>
        <v xml:space="preserve"> </v>
      </c>
      <c r="L27" s="255"/>
      <c r="M27" s="48" t="str">
        <f t="shared" si="3"/>
        <v xml:space="preserve">  A  </v>
      </c>
    </row>
    <row r="28" spans="1:13" x14ac:dyDescent="0.6">
      <c r="A28" s="39">
        <v>16</v>
      </c>
      <c r="B28" s="41" t="str">
        <f>IF(FREQUENCY([0]!marks,มรส_09!A28)-FREQUENCY([0]!marks,มรส_09!A27)=0," ",FREQUENCY([0]!marks,มรส_09!A28)-FREQUENCY([0]!marks,มรส_09!A27))</f>
        <v xml:space="preserve"> </v>
      </c>
      <c r="C28" s="43" t="str">
        <f t="shared" si="0"/>
        <v xml:space="preserve">| F  </v>
      </c>
      <c r="D28" s="39">
        <v>41</v>
      </c>
      <c r="E28" s="41" t="str">
        <f>IF(FREQUENCY([0]!marks,มรส_09!D28)-FREQUENCY([0]!marks,มรส_09!D27)=0," ",FREQUENCY([0]!marks,มรส_09!D28)-FREQUENCY([0]!marks,มรส_09!D27))</f>
        <v xml:space="preserve"> </v>
      </c>
      <c r="F28" s="43" t="str">
        <f t="shared" si="1"/>
        <v xml:space="preserve">  D  </v>
      </c>
      <c r="G28" s="39">
        <v>66</v>
      </c>
      <c r="H28" s="41" t="str">
        <f>IF(FREQUENCY([0]!marks,มรส_09!G28)-FREQUENCY([0]!marks,มรส_09!G27)=0," ",FREQUENCY([0]!marks,มรส_09!G28)-FREQUENCY([0]!marks,มรส_09!G27))</f>
        <v xml:space="preserve"> </v>
      </c>
      <c r="I28" s="43" t="str">
        <f t="shared" si="2"/>
        <v xml:space="preserve">| C+ </v>
      </c>
      <c r="J28" s="39">
        <v>91</v>
      </c>
      <c r="K28" s="254" t="str">
        <f>IF(FREQUENCY([0]!marks,มรส_09!J28)-FREQUENCY([0]!marks,มรส_09!J27)=0," ",FREQUENCY([0]!marks,มรส_09!J28)-FREQUENCY([0]!marks,มรส_09!J27))</f>
        <v xml:space="preserve"> </v>
      </c>
      <c r="L28" s="255"/>
      <c r="M28" s="48" t="str">
        <f t="shared" si="3"/>
        <v xml:space="preserve">  A  </v>
      </c>
    </row>
    <row r="29" spans="1:13" x14ac:dyDescent="0.6">
      <c r="A29" s="39">
        <v>17</v>
      </c>
      <c r="B29" s="41" t="str">
        <f>IF(FREQUENCY([0]!marks,มรส_09!A29)-FREQUENCY([0]!marks,มรส_09!A28)=0," ",FREQUENCY([0]!marks,มรส_09!A29)-FREQUENCY([0]!marks,มรส_09!A28))</f>
        <v xml:space="preserve"> </v>
      </c>
      <c r="C29" s="43" t="str">
        <f t="shared" ref="C29:C36" si="4">IF(A29="","",IF(A29&gt;=Gr_A,"  A  ",IF(A29&gt;=Gr_Bp,"| B+ ",IF(A29&gt;=Gr_B,"  B  ",IF(A29&gt;=Gr_Cp,"| C+ ",IF(A29&gt;=Gr_C,"  C  ",IF(A29&gt;=Gr_Dp,"| D+ ",IF(A29&gt;=Gr_D,"  D  ","| F  "))))))))</f>
        <v xml:space="preserve">| F  </v>
      </c>
      <c r="D29" s="39">
        <v>42</v>
      </c>
      <c r="E29" s="41" t="str">
        <f>IF(FREQUENCY([0]!marks,มรส_09!D29)-FREQUENCY([0]!marks,มรส_09!D28)=0," ",FREQUENCY([0]!marks,มรส_09!D29)-FREQUENCY([0]!marks,มรส_09!D28))</f>
        <v xml:space="preserve"> </v>
      </c>
      <c r="F29" s="43" t="str">
        <f t="shared" ref="F29:F36" si="5">IF(D29="","",IF(D29&gt;=Gr_A,"  A  ",IF(D29&gt;=Gr_Bp,"| B+ ",IF(D29&gt;=Gr_B,"  B  ",IF(D29&gt;=Gr_Cp,"| C+ ",IF(D29&gt;=Gr_C,"  C  ",IF(D29&gt;=Gr_Dp,"| D+ ",IF(D29&gt;=Gr_D,"  D  ","| F  "))))))))</f>
        <v xml:space="preserve">  D  </v>
      </c>
      <c r="G29" s="39">
        <v>67</v>
      </c>
      <c r="H29" s="41" t="str">
        <f>IF(FREQUENCY([0]!marks,มรส_09!G29)-FREQUENCY([0]!marks,มรส_09!G28)=0," ",FREQUENCY([0]!marks,มรส_09!G29)-FREQUENCY([0]!marks,มรส_09!G28))</f>
        <v xml:space="preserve"> </v>
      </c>
      <c r="I29" s="43" t="str">
        <f t="shared" ref="I29:I36" si="6">IF(G29="","",IF(G29&gt;=Gr_A,"  A  ",IF(G29&gt;=Gr_Bp,"| B+ ",IF(G29&gt;=Gr_B,"  B  ",IF(G29&gt;=Gr_Cp,"| C+ ",IF(G29&gt;=Gr_C,"  C  ",IF(G29&gt;=Gr_Dp,"| D+ ",IF(G29&gt;=Gr_D,"  D  ","| F  "))))))))</f>
        <v xml:space="preserve">  B  </v>
      </c>
      <c r="J29" s="39">
        <v>92</v>
      </c>
      <c r="K29" s="254" t="str">
        <f>IF(FREQUENCY([0]!marks,มรส_09!J29)-FREQUENCY([0]!marks,มรส_09!J28)=0," ",FREQUENCY([0]!marks,มรส_09!J29)-FREQUENCY([0]!marks,มรส_09!J28))</f>
        <v xml:space="preserve"> </v>
      </c>
      <c r="L29" s="255"/>
      <c r="M29" s="48" t="str">
        <f t="shared" ref="M29:M37" si="7">IF(J29="","",IF(J29&gt;=Gr_A,"  A  ",IF(J29&gt;=Gr_Bp,"| B+ ",IF(J29&gt;=Gr_B,"  B  ",IF(J29&gt;=Gr_Cp,"| C+ ",IF(J29&gt;=Gr_C,"  C  ",IF(J29&gt;=Gr_Dp,"| D+ ",IF(J29&gt;=Gr_D,"  D  ","| F  "))))))))</f>
        <v xml:space="preserve">  A  </v>
      </c>
    </row>
    <row r="30" spans="1:13" x14ac:dyDescent="0.6">
      <c r="A30" s="39">
        <v>18</v>
      </c>
      <c r="B30" s="41" t="str">
        <f>IF(FREQUENCY([0]!marks,มรส_09!A30)-FREQUENCY([0]!marks,มรส_09!A29)=0," ",FREQUENCY([0]!marks,มรส_09!A30)-FREQUENCY([0]!marks,มรส_09!A29))</f>
        <v xml:space="preserve"> </v>
      </c>
      <c r="C30" s="43" t="str">
        <f t="shared" si="4"/>
        <v xml:space="preserve">| F  </v>
      </c>
      <c r="D30" s="39">
        <v>43</v>
      </c>
      <c r="E30" s="41" t="str">
        <f>IF(FREQUENCY([0]!marks,มรส_09!D30)-FREQUENCY([0]!marks,มรส_09!D29)=0," ",FREQUENCY([0]!marks,มรส_09!D30)-FREQUENCY([0]!marks,มรส_09!D29))</f>
        <v xml:space="preserve"> </v>
      </c>
      <c r="F30" s="43" t="str">
        <f t="shared" si="5"/>
        <v xml:space="preserve">  D  </v>
      </c>
      <c r="G30" s="39">
        <v>68</v>
      </c>
      <c r="H30" s="41" t="str">
        <f>IF(FREQUENCY([0]!marks,มรส_09!G30)-FREQUENCY([0]!marks,มรส_09!G29)=0," ",FREQUENCY([0]!marks,มรส_09!G30)-FREQUENCY([0]!marks,มรส_09!G29))</f>
        <v xml:space="preserve"> </v>
      </c>
      <c r="I30" s="43" t="str">
        <f t="shared" si="6"/>
        <v xml:space="preserve">  B  </v>
      </c>
      <c r="J30" s="39">
        <v>93</v>
      </c>
      <c r="K30" s="254" t="str">
        <f>IF(FREQUENCY([0]!marks,มรส_09!J30)-FREQUENCY([0]!marks,มรส_09!J29)=0," ",FREQUENCY([0]!marks,มรส_09!J30)-FREQUENCY([0]!marks,มรส_09!J29))</f>
        <v xml:space="preserve"> </v>
      </c>
      <c r="L30" s="255"/>
      <c r="M30" s="48" t="str">
        <f t="shared" si="7"/>
        <v xml:space="preserve">  A  </v>
      </c>
    </row>
    <row r="31" spans="1:13" x14ac:dyDescent="0.6">
      <c r="A31" s="39">
        <v>19</v>
      </c>
      <c r="B31" s="41" t="str">
        <f>IF(FREQUENCY([0]!marks,มรส_09!A31)-FREQUENCY([0]!marks,มรส_09!A30)=0," ",FREQUENCY([0]!marks,มรส_09!A31)-FREQUENCY([0]!marks,มรส_09!A30))</f>
        <v xml:space="preserve"> </v>
      </c>
      <c r="C31" s="43" t="str">
        <f t="shared" si="4"/>
        <v xml:space="preserve">| F  </v>
      </c>
      <c r="D31" s="39">
        <v>44</v>
      </c>
      <c r="E31" s="41" t="str">
        <f>IF(FREQUENCY([0]!marks,มรส_09!D31)-FREQUENCY([0]!marks,มรส_09!D30)=0," ",FREQUENCY([0]!marks,มรส_09!D31)-FREQUENCY([0]!marks,มรส_09!D30))</f>
        <v xml:space="preserve"> </v>
      </c>
      <c r="F31" s="43" t="str">
        <f t="shared" si="5"/>
        <v xml:space="preserve">  D  </v>
      </c>
      <c r="G31" s="39">
        <v>69</v>
      </c>
      <c r="H31" s="41" t="str">
        <f>IF(FREQUENCY([0]!marks,มรส_09!G31)-FREQUENCY([0]!marks,มรส_09!G30)=0," ",FREQUENCY([0]!marks,มรส_09!G31)-FREQUENCY([0]!marks,มรส_09!G30))</f>
        <v xml:space="preserve"> </v>
      </c>
      <c r="I31" s="43" t="str">
        <f t="shared" si="6"/>
        <v xml:space="preserve">  B  </v>
      </c>
      <c r="J31" s="39">
        <v>94</v>
      </c>
      <c r="K31" s="254" t="str">
        <f>IF(FREQUENCY([0]!marks,มรส_09!J31)-FREQUENCY([0]!marks,มรส_09!J30)=0," ",FREQUENCY([0]!marks,มรส_09!J31)-FREQUENCY([0]!marks,มรส_09!J30))</f>
        <v xml:space="preserve"> </v>
      </c>
      <c r="L31" s="255"/>
      <c r="M31" s="48" t="str">
        <f t="shared" si="7"/>
        <v xml:space="preserve">  A  </v>
      </c>
    </row>
    <row r="32" spans="1:13" x14ac:dyDescent="0.6">
      <c r="A32" s="39">
        <v>20</v>
      </c>
      <c r="B32" s="41" t="str">
        <f>IF(FREQUENCY([0]!marks,มรส_09!A32)-FREQUENCY([0]!marks,มรส_09!A31)=0," ",FREQUENCY([0]!marks,มรส_09!A32)-FREQUENCY([0]!marks,มรส_09!A31))</f>
        <v xml:space="preserve"> </v>
      </c>
      <c r="C32" s="43" t="str">
        <f t="shared" si="4"/>
        <v xml:space="preserve">| F  </v>
      </c>
      <c r="D32" s="39">
        <v>45</v>
      </c>
      <c r="E32" s="41" t="str">
        <f>IF(FREQUENCY([0]!marks,มรส_09!D32)-FREQUENCY([0]!marks,มรส_09!D31)=0," ",FREQUENCY([0]!marks,มรส_09!D32)-FREQUENCY([0]!marks,มรส_09!D31))</f>
        <v xml:space="preserve"> </v>
      </c>
      <c r="F32" s="43" t="str">
        <f t="shared" si="5"/>
        <v xml:space="preserve">  D  </v>
      </c>
      <c r="G32" s="39">
        <v>70</v>
      </c>
      <c r="H32" s="41" t="str">
        <f>IF(FREQUENCY([0]!marks,มรส_09!G32)-FREQUENCY([0]!marks,มรส_09!G31)=0," ",FREQUENCY([0]!marks,มรส_09!G32)-FREQUENCY([0]!marks,มรส_09!G31))</f>
        <v xml:space="preserve"> </v>
      </c>
      <c r="I32" s="43" t="str">
        <f t="shared" si="6"/>
        <v xml:space="preserve">  B  </v>
      </c>
      <c r="J32" s="39">
        <v>95</v>
      </c>
      <c r="K32" s="254" t="str">
        <f>IF(FREQUENCY([0]!marks,มรส_09!J32)-FREQUENCY([0]!marks,มรส_09!J31)=0," ",FREQUENCY([0]!marks,มรส_09!J32)-FREQUENCY([0]!marks,มรส_09!J31))</f>
        <v xml:space="preserve"> </v>
      </c>
      <c r="L32" s="255"/>
      <c r="M32" s="48" t="str">
        <f t="shared" si="7"/>
        <v xml:space="preserve">  A  </v>
      </c>
    </row>
    <row r="33" spans="1:13" x14ac:dyDescent="0.6">
      <c r="A33" s="39">
        <v>21</v>
      </c>
      <c r="B33" s="41" t="str">
        <f>IF(FREQUENCY([0]!marks,มรส_09!A33)-FREQUENCY([0]!marks,มรส_09!A32)=0," ",FREQUENCY([0]!marks,มรส_09!A33)-FREQUENCY([0]!marks,มรส_09!A32))</f>
        <v xml:space="preserve"> </v>
      </c>
      <c r="C33" s="43" t="str">
        <f t="shared" si="4"/>
        <v xml:space="preserve">| F  </v>
      </c>
      <c r="D33" s="39">
        <v>46</v>
      </c>
      <c r="E33" s="41" t="str">
        <f>IF(FREQUENCY([0]!marks,มรส_09!D33)-FREQUENCY([0]!marks,มรส_09!D32)=0," ",FREQUENCY([0]!marks,มรส_09!D33)-FREQUENCY([0]!marks,มรส_09!D32))</f>
        <v xml:space="preserve"> </v>
      </c>
      <c r="F33" s="43" t="str">
        <f t="shared" si="5"/>
        <v xml:space="preserve">  D  </v>
      </c>
      <c r="G33" s="39">
        <v>71</v>
      </c>
      <c r="H33" s="41" t="str">
        <f>IF(FREQUENCY([0]!marks,มรส_09!G33)-FREQUENCY([0]!marks,มรส_09!G32)=0," ",FREQUENCY([0]!marks,มรส_09!G33)-FREQUENCY([0]!marks,มรส_09!G32))</f>
        <v xml:space="preserve"> </v>
      </c>
      <c r="I33" s="43" t="str">
        <f t="shared" si="6"/>
        <v xml:space="preserve">  B  </v>
      </c>
      <c r="J33" s="39">
        <v>96</v>
      </c>
      <c r="K33" s="254" t="str">
        <f>IF(FREQUENCY([0]!marks,มรส_09!J33)-FREQUENCY([0]!marks,มรส_09!J32)=0," ",FREQUENCY([0]!marks,มรส_09!J33)-FREQUENCY([0]!marks,มรส_09!J32))</f>
        <v xml:space="preserve"> </v>
      </c>
      <c r="L33" s="255"/>
      <c r="M33" s="48" t="str">
        <f t="shared" si="7"/>
        <v xml:space="preserve">  A  </v>
      </c>
    </row>
    <row r="34" spans="1:13" x14ac:dyDescent="0.6">
      <c r="A34" s="39">
        <v>22</v>
      </c>
      <c r="B34" s="41" t="str">
        <f>IF(FREQUENCY([0]!marks,มรส_09!A34)-FREQUENCY([0]!marks,มรส_09!A33)=0," ",FREQUENCY([0]!marks,มรส_09!A34)-FREQUENCY([0]!marks,มรส_09!A33))</f>
        <v xml:space="preserve"> </v>
      </c>
      <c r="C34" s="43" t="str">
        <f t="shared" si="4"/>
        <v xml:space="preserve">| F  </v>
      </c>
      <c r="D34" s="39">
        <v>47</v>
      </c>
      <c r="E34" s="41" t="str">
        <f>IF(FREQUENCY([0]!marks,มรส_09!D34)-FREQUENCY([0]!marks,มรส_09!D33)=0," ",FREQUENCY([0]!marks,มรส_09!D34)-FREQUENCY([0]!marks,มรส_09!D33))</f>
        <v xml:space="preserve"> </v>
      </c>
      <c r="F34" s="43" t="str">
        <f t="shared" si="5"/>
        <v xml:space="preserve">| D+ </v>
      </c>
      <c r="G34" s="39">
        <v>72</v>
      </c>
      <c r="H34" s="41" t="str">
        <f>IF(FREQUENCY([0]!marks,มรส_09!G34)-FREQUENCY([0]!marks,มรส_09!G33)=0," ",FREQUENCY([0]!marks,มรส_09!G34)-FREQUENCY([0]!marks,มรส_09!G33))</f>
        <v xml:space="preserve"> </v>
      </c>
      <c r="I34" s="43" t="str">
        <f t="shared" si="6"/>
        <v xml:space="preserve">  B  </v>
      </c>
      <c r="J34" s="39">
        <v>97</v>
      </c>
      <c r="K34" s="254" t="str">
        <f>IF(FREQUENCY([0]!marks,มรส_09!J34)-FREQUENCY([0]!marks,มรส_09!J33)=0," ",FREQUENCY([0]!marks,มรส_09!J34)-FREQUENCY([0]!marks,มรส_09!J33))</f>
        <v xml:space="preserve"> </v>
      </c>
      <c r="L34" s="255"/>
      <c r="M34" s="48" t="str">
        <f t="shared" si="7"/>
        <v xml:space="preserve">  A  </v>
      </c>
    </row>
    <row r="35" spans="1:13" x14ac:dyDescent="0.6">
      <c r="A35" s="39">
        <v>23</v>
      </c>
      <c r="B35" s="41" t="str">
        <f>IF(FREQUENCY([0]!marks,มรส_09!A35)-FREQUENCY([0]!marks,มรส_09!A34)=0," ",FREQUENCY([0]!marks,มรส_09!A35)-FREQUENCY([0]!marks,มรส_09!A34))</f>
        <v xml:space="preserve"> </v>
      </c>
      <c r="C35" s="43" t="str">
        <f t="shared" si="4"/>
        <v xml:space="preserve">| F  </v>
      </c>
      <c r="D35" s="39">
        <v>48</v>
      </c>
      <c r="E35" s="41" t="str">
        <f>IF(FREQUENCY([0]!marks,มรส_09!D35)-FREQUENCY([0]!marks,มรส_09!D34)=0," ",FREQUENCY([0]!marks,มรส_09!D35)-FREQUENCY([0]!marks,มรส_09!D34))</f>
        <v xml:space="preserve"> </v>
      </c>
      <c r="F35" s="43" t="str">
        <f t="shared" si="5"/>
        <v xml:space="preserve">| D+ </v>
      </c>
      <c r="G35" s="39">
        <v>73</v>
      </c>
      <c r="H35" s="41" t="str">
        <f>IF(FREQUENCY([0]!marks,มรส_09!G35)-FREQUENCY([0]!marks,มรส_09!G34)=0," ",FREQUENCY([0]!marks,มรส_09!G35)-FREQUENCY([0]!marks,มรส_09!G34))</f>
        <v xml:space="preserve"> </v>
      </c>
      <c r="I35" s="43" t="str">
        <f t="shared" si="6"/>
        <v xml:space="preserve">  B  </v>
      </c>
      <c r="J35" s="39">
        <v>98</v>
      </c>
      <c r="K35" s="254" t="str">
        <f>IF(FREQUENCY([0]!marks,มรส_09!J35)-FREQUENCY([0]!marks,มรส_09!J34)=0," ",FREQUENCY([0]!marks,มรส_09!J35)-FREQUENCY([0]!marks,มรส_09!J34))</f>
        <v xml:space="preserve"> </v>
      </c>
      <c r="L35" s="255"/>
      <c r="M35" s="48" t="str">
        <f t="shared" si="7"/>
        <v xml:space="preserve">  A  </v>
      </c>
    </row>
    <row r="36" spans="1:13" x14ac:dyDescent="0.6">
      <c r="A36" s="40">
        <v>24</v>
      </c>
      <c r="B36" s="171" t="str">
        <f>IF(FREQUENCY([0]!marks,มรส_09!A36)-FREQUENCY([0]!marks,มรส_09!A35)=0," ",FREQUENCY([0]!marks,มรส_09!A36)-FREQUENCY([0]!marks,มรส_09!A35))</f>
        <v xml:space="preserve"> </v>
      </c>
      <c r="C36" s="44" t="str">
        <f t="shared" si="4"/>
        <v xml:space="preserve">| F  </v>
      </c>
      <c r="D36" s="40">
        <v>49</v>
      </c>
      <c r="E36" s="171" t="str">
        <f>IF(FREQUENCY([0]!marks,มรส_09!D36)-FREQUENCY([0]!marks,มรส_09!D35)=0," ",FREQUENCY([0]!marks,มรส_09!D36)-FREQUENCY([0]!marks,มรส_09!D35))</f>
        <v xml:space="preserve"> </v>
      </c>
      <c r="F36" s="44" t="str">
        <f t="shared" si="5"/>
        <v xml:space="preserve">| D+ </v>
      </c>
      <c r="G36" s="40">
        <v>74</v>
      </c>
      <c r="H36" s="171" t="str">
        <f>IF(FREQUENCY([0]!marks,มรส_09!G36)-FREQUENCY([0]!marks,มรส_09!G35)=0," ",FREQUENCY([0]!marks,มรส_09!G36)-FREQUENCY([0]!marks,มรส_09!G35))</f>
        <v xml:space="preserve"> </v>
      </c>
      <c r="I36" s="45" t="str">
        <f t="shared" si="6"/>
        <v xml:space="preserve">| B+ </v>
      </c>
      <c r="J36" s="46">
        <v>99</v>
      </c>
      <c r="K36" s="254" t="str">
        <f>IF(FREQUENCY([0]!marks,มรส_09!J36)-FREQUENCY([0]!marks,มรส_09!J35)=0," ",FREQUENCY([0]!marks,มรส_09!J36)-FREQUENCY([0]!marks,มรส_09!J35))</f>
        <v xml:space="preserve"> </v>
      </c>
      <c r="L36" s="255"/>
      <c r="M36" s="48" t="str">
        <f t="shared" si="7"/>
        <v xml:space="preserve">  A  </v>
      </c>
    </row>
    <row r="37" spans="1:13" x14ac:dyDescent="0.6">
      <c r="C37"/>
      <c r="F37"/>
      <c r="H37" s="41"/>
      <c r="I37" s="17"/>
      <c r="J37" s="47">
        <v>100</v>
      </c>
      <c r="K37" s="250" t="str">
        <f>IF(FREQUENCY([0]!marks,มรส_09!J37)-FREQUENCY([0]!marks,มรส_09!J36)=0," ",FREQUENCY([0]!marks,มรส_09!J37)-FREQUENCY([0]!marks,มรส_09!J36))</f>
        <v xml:space="preserve"> </v>
      </c>
      <c r="L37" s="251"/>
      <c r="M37" s="45" t="str">
        <f t="shared" si="7"/>
        <v xml:space="preserve">  A  </v>
      </c>
    </row>
    <row r="38" spans="1:13" x14ac:dyDescent="0.6">
      <c r="K38" s="252"/>
      <c r="L38" s="252"/>
    </row>
    <row r="39" spans="1:13" ht="23" x14ac:dyDescent="0.7">
      <c r="D39"/>
      <c r="E39"/>
      <c r="F39" s="124" t="s">
        <v>85</v>
      </c>
      <c r="G39" s="253"/>
      <c r="H39" s="253"/>
      <c r="I39" s="253"/>
      <c r="J39" s="253"/>
      <c r="K39" s="123"/>
      <c r="L39" s="105"/>
      <c r="M39" s="124" t="s">
        <v>91</v>
      </c>
    </row>
    <row r="40" spans="1:13" ht="23" x14ac:dyDescent="0.7">
      <c r="D40" s="37"/>
      <c r="E40"/>
      <c r="F40" s="105"/>
      <c r="G40" s="121" t="s">
        <v>130</v>
      </c>
      <c r="H40" s="126"/>
      <c r="I40" s="121"/>
      <c r="J40" s="121"/>
      <c r="K40" s="121"/>
      <c r="L40" s="121"/>
      <c r="M40" s="121"/>
    </row>
    <row r="42" spans="1:13" customFormat="1" x14ac:dyDescent="0.6"/>
    <row r="43" spans="1:13" customFormat="1" x14ac:dyDescent="0.6"/>
    <row r="44" spans="1:13" customFormat="1" x14ac:dyDescent="0.6"/>
    <row r="45" spans="1:13" customFormat="1" x14ac:dyDescent="0.6"/>
    <row r="46" spans="1:13" customFormat="1" x14ac:dyDescent="0.6"/>
    <row r="47" spans="1:13" customFormat="1" x14ac:dyDescent="0.6"/>
    <row r="48" spans="1:13" customFormat="1" x14ac:dyDescent="0.6"/>
    <row r="49" customFormat="1" x14ac:dyDescent="0.6"/>
    <row r="50" customFormat="1" x14ac:dyDescent="0.6"/>
    <row r="51" customFormat="1" x14ac:dyDescent="0.6"/>
    <row r="52" customFormat="1" x14ac:dyDescent="0.6"/>
    <row r="53" customFormat="1" x14ac:dyDescent="0.6"/>
    <row r="54" customFormat="1" x14ac:dyDescent="0.6"/>
    <row r="55" customFormat="1" x14ac:dyDescent="0.6"/>
    <row r="56" customFormat="1" x14ac:dyDescent="0.6"/>
    <row r="57" customFormat="1" x14ac:dyDescent="0.6"/>
  </sheetData>
  <sheetProtection password="C4FC" sheet="1" objects="1" scenarios="1"/>
  <mergeCells count="32">
    <mergeCell ref="A7:M7"/>
    <mergeCell ref="L1:M1"/>
    <mergeCell ref="K11:M11"/>
    <mergeCell ref="K12:L12"/>
    <mergeCell ref="E8:F8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7:L37"/>
    <mergeCell ref="K38:L38"/>
    <mergeCell ref="G39:J39"/>
    <mergeCell ref="K33:L33"/>
    <mergeCell ref="K34:L34"/>
    <mergeCell ref="K35:L35"/>
    <mergeCell ref="K36:L36"/>
  </mergeCells>
  <phoneticPr fontId="0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27"/>
  <sheetViews>
    <sheetView workbookViewId="0">
      <selection activeCell="N10" sqref="N10"/>
    </sheetView>
  </sheetViews>
  <sheetFormatPr defaultRowHeight="20" x14ac:dyDescent="0.6"/>
  <sheetData>
    <row r="1" spans="8:12" x14ac:dyDescent="0.6">
      <c r="H1" s="49"/>
      <c r="I1" s="49"/>
      <c r="J1" s="49"/>
      <c r="K1" s="50" t="s">
        <v>92</v>
      </c>
      <c r="L1" s="49"/>
    </row>
    <row r="25" spans="1:13" x14ac:dyDescent="0.6">
      <c r="A25">
        <f>มรส_09!A12</f>
        <v>0</v>
      </c>
      <c r="B25">
        <f>มรส_09!B12</f>
        <v>100</v>
      </c>
      <c r="C25">
        <f t="shared" ref="C25:C56" si="0">IF(SUM(F25:M25)&gt;0,$B$127+1,0)</f>
        <v>101</v>
      </c>
      <c r="F25">
        <f>IF(มรส_08!C$17=A25,1,0)</f>
        <v>0</v>
      </c>
      <c r="G25">
        <f>IF(มรส_08!C$18=A25,1,0)</f>
        <v>0</v>
      </c>
      <c r="H25">
        <f>IF(มรส_08!C$19=A25,1,0)</f>
        <v>0</v>
      </c>
      <c r="I25">
        <f>IF(มรส_08!C$20=A25,1,0)</f>
        <v>0</v>
      </c>
      <c r="J25">
        <f>IF(มรส_08!C$21=A25,1,0)</f>
        <v>0</v>
      </c>
      <c r="K25">
        <f>IF(มรส_08!C$22=A25,1,0)</f>
        <v>0</v>
      </c>
      <c r="L25">
        <f>IF(มรส_08!C$23=A25,1,0)</f>
        <v>0</v>
      </c>
      <c r="M25">
        <f>IF(มรส_08!C$24=A25,1,0)</f>
        <v>1</v>
      </c>
    </row>
    <row r="26" spans="1:13" x14ac:dyDescent="0.6">
      <c r="A26">
        <f>มรส_09!A13</f>
        <v>1</v>
      </c>
      <c r="B26" t="str">
        <f>มรส_09!B13</f>
        <v xml:space="preserve"> </v>
      </c>
      <c r="C26">
        <f t="shared" si="0"/>
        <v>0</v>
      </c>
      <c r="F26">
        <f>IF(มรส_08!C$17=A26,1,0)</f>
        <v>0</v>
      </c>
      <c r="G26">
        <f>IF(มรส_08!C$18=A26,1,0)</f>
        <v>0</v>
      </c>
      <c r="H26">
        <f>IF(มรส_08!C$19=A26,1,0)</f>
        <v>0</v>
      </c>
      <c r="I26">
        <f>IF(มรส_08!C$20=A26,1,0)</f>
        <v>0</v>
      </c>
      <c r="J26">
        <f>IF(มรส_08!C$21=A26,1,0)</f>
        <v>0</v>
      </c>
      <c r="K26">
        <f>IF(มรส_08!C$22=A26,1,0)</f>
        <v>0</v>
      </c>
      <c r="L26">
        <f>IF(มรส_08!C$23=A26,1,0)</f>
        <v>0</v>
      </c>
      <c r="M26">
        <f>IF(มรส_08!C$24=A26,1,0)</f>
        <v>0</v>
      </c>
    </row>
    <row r="27" spans="1:13" x14ac:dyDescent="0.6">
      <c r="A27">
        <f>มรส_09!A14</f>
        <v>2</v>
      </c>
      <c r="B27" t="str">
        <f>มรส_09!B14</f>
        <v xml:space="preserve"> </v>
      </c>
      <c r="C27">
        <f t="shared" si="0"/>
        <v>0</v>
      </c>
      <c r="F27">
        <f>IF(มรส_08!C$17=A27,1,0)</f>
        <v>0</v>
      </c>
      <c r="G27">
        <f>IF(มรส_08!C$18=A27,1,0)</f>
        <v>0</v>
      </c>
      <c r="H27">
        <f>IF(มรส_08!C$19=A27,1,0)</f>
        <v>0</v>
      </c>
      <c r="I27">
        <f>IF(มรส_08!C$20=A27,1,0)</f>
        <v>0</v>
      </c>
      <c r="J27">
        <f>IF(มรส_08!C$21=A27,1,0)</f>
        <v>0</v>
      </c>
      <c r="K27">
        <f>IF(มรส_08!C$22=A27,1,0)</f>
        <v>0</v>
      </c>
      <c r="L27">
        <f>IF(มรส_08!C$23=A27,1,0)</f>
        <v>0</v>
      </c>
      <c r="M27">
        <f>IF(มรส_08!C$24=A27,1,0)</f>
        <v>0</v>
      </c>
    </row>
    <row r="28" spans="1:13" x14ac:dyDescent="0.6">
      <c r="A28">
        <f>มรส_09!A15</f>
        <v>3</v>
      </c>
      <c r="B28" t="str">
        <f>มรส_09!B15</f>
        <v xml:space="preserve"> </v>
      </c>
      <c r="C28">
        <f t="shared" si="0"/>
        <v>0</v>
      </c>
      <c r="F28">
        <f>IF(มรส_08!C$17=A28,1,0)</f>
        <v>0</v>
      </c>
      <c r="G28">
        <f>IF(มรส_08!C$18=A28,1,0)</f>
        <v>0</v>
      </c>
      <c r="H28">
        <f>IF(มรส_08!C$19=A28,1,0)</f>
        <v>0</v>
      </c>
      <c r="I28">
        <f>IF(มรส_08!C$20=A28,1,0)</f>
        <v>0</v>
      </c>
      <c r="J28">
        <f>IF(มรส_08!C$21=A28,1,0)</f>
        <v>0</v>
      </c>
      <c r="K28">
        <f>IF(มรส_08!C$22=A28,1,0)</f>
        <v>0</v>
      </c>
      <c r="L28">
        <f>IF(มรส_08!C$23=A28,1,0)</f>
        <v>0</v>
      </c>
      <c r="M28">
        <f>IF(มรส_08!C$24=A28,1,0)</f>
        <v>0</v>
      </c>
    </row>
    <row r="29" spans="1:13" x14ac:dyDescent="0.6">
      <c r="A29">
        <f>มรส_09!A16</f>
        <v>4</v>
      </c>
      <c r="B29" t="str">
        <f>มรส_09!B16</f>
        <v xml:space="preserve"> </v>
      </c>
      <c r="C29">
        <f t="shared" si="0"/>
        <v>0</v>
      </c>
      <c r="F29">
        <f>IF(มรส_08!C$17=A29,1,0)</f>
        <v>0</v>
      </c>
      <c r="G29">
        <f>IF(มรส_08!C$18=A29,1,0)</f>
        <v>0</v>
      </c>
      <c r="H29">
        <f>IF(มรส_08!C$19=A29,1,0)</f>
        <v>0</v>
      </c>
      <c r="I29">
        <f>IF(มรส_08!C$20=A29,1,0)</f>
        <v>0</v>
      </c>
      <c r="J29">
        <f>IF(มรส_08!C$21=A29,1,0)</f>
        <v>0</v>
      </c>
      <c r="K29">
        <f>IF(มรส_08!C$22=A29,1,0)</f>
        <v>0</v>
      </c>
      <c r="L29">
        <f>IF(มรส_08!C$23=A29,1,0)</f>
        <v>0</v>
      </c>
      <c r="M29">
        <f>IF(มรส_08!C$24=A29,1,0)</f>
        <v>0</v>
      </c>
    </row>
    <row r="30" spans="1:13" x14ac:dyDescent="0.6">
      <c r="A30">
        <f>มรส_09!A17</f>
        <v>5</v>
      </c>
      <c r="B30" t="str">
        <f>มรส_09!B17</f>
        <v xml:space="preserve"> </v>
      </c>
      <c r="C30">
        <f t="shared" si="0"/>
        <v>0</v>
      </c>
      <c r="F30">
        <f>IF(มรส_08!C$17=A30,1,0)</f>
        <v>0</v>
      </c>
      <c r="G30">
        <f>IF(มรส_08!C$18=A30,1,0)</f>
        <v>0</v>
      </c>
      <c r="H30">
        <f>IF(มรส_08!C$19=A30,1,0)</f>
        <v>0</v>
      </c>
      <c r="I30">
        <f>IF(มรส_08!C$20=A30,1,0)</f>
        <v>0</v>
      </c>
      <c r="J30">
        <f>IF(มรส_08!C$21=A30,1,0)</f>
        <v>0</v>
      </c>
      <c r="K30">
        <f>IF(มรส_08!C$22=A30,1,0)</f>
        <v>0</v>
      </c>
      <c r="L30">
        <f>IF(มรส_08!C$23=A30,1,0)</f>
        <v>0</v>
      </c>
      <c r="M30">
        <f>IF(มรส_08!C$24=A30,1,0)</f>
        <v>0</v>
      </c>
    </row>
    <row r="31" spans="1:13" x14ac:dyDescent="0.6">
      <c r="A31">
        <f>มรส_09!A18</f>
        <v>6</v>
      </c>
      <c r="B31" t="str">
        <f>มรส_09!B18</f>
        <v xml:space="preserve"> </v>
      </c>
      <c r="C31">
        <f t="shared" si="0"/>
        <v>0</v>
      </c>
      <c r="F31">
        <f>IF(มรส_08!C$17=A31,1,0)</f>
        <v>0</v>
      </c>
      <c r="G31">
        <f>IF(มรส_08!C$18=A31,1,0)</f>
        <v>0</v>
      </c>
      <c r="H31">
        <f>IF(มรส_08!C$19=A31,1,0)</f>
        <v>0</v>
      </c>
      <c r="I31">
        <f>IF(มรส_08!C$20=A31,1,0)</f>
        <v>0</v>
      </c>
      <c r="J31">
        <f>IF(มรส_08!C$21=A31,1,0)</f>
        <v>0</v>
      </c>
      <c r="K31">
        <f>IF(มรส_08!C$22=A31,1,0)</f>
        <v>0</v>
      </c>
      <c r="L31">
        <f>IF(มรส_08!C$23=A31,1,0)</f>
        <v>0</v>
      </c>
      <c r="M31">
        <f>IF(มรส_08!C$24=A31,1,0)</f>
        <v>0</v>
      </c>
    </row>
    <row r="32" spans="1:13" x14ac:dyDescent="0.6">
      <c r="A32">
        <f>มรส_09!A19</f>
        <v>7</v>
      </c>
      <c r="B32" t="str">
        <f>มรส_09!B19</f>
        <v xml:space="preserve"> </v>
      </c>
      <c r="C32">
        <f t="shared" si="0"/>
        <v>0</v>
      </c>
      <c r="F32">
        <f>IF(มรส_08!C$17=A32,1,0)</f>
        <v>0</v>
      </c>
      <c r="G32">
        <f>IF(มรส_08!C$18=A32,1,0)</f>
        <v>0</v>
      </c>
      <c r="H32">
        <f>IF(มรส_08!C$19=A32,1,0)</f>
        <v>0</v>
      </c>
      <c r="I32">
        <f>IF(มรส_08!C$20=A32,1,0)</f>
        <v>0</v>
      </c>
      <c r="J32">
        <f>IF(มรส_08!C$21=A32,1,0)</f>
        <v>0</v>
      </c>
      <c r="K32">
        <f>IF(มรส_08!C$22=A32,1,0)</f>
        <v>0</v>
      </c>
      <c r="L32">
        <f>IF(มรส_08!C$23=A32,1,0)</f>
        <v>0</v>
      </c>
      <c r="M32">
        <f>IF(มรส_08!C$24=A32,1,0)</f>
        <v>0</v>
      </c>
    </row>
    <row r="33" spans="1:13" x14ac:dyDescent="0.6">
      <c r="A33">
        <f>มรส_09!A20</f>
        <v>8</v>
      </c>
      <c r="B33" t="str">
        <f>มรส_09!B20</f>
        <v xml:space="preserve"> </v>
      </c>
      <c r="C33">
        <f t="shared" si="0"/>
        <v>0</v>
      </c>
      <c r="F33">
        <f>IF(มรส_08!C$17=A33,1,0)</f>
        <v>0</v>
      </c>
      <c r="G33">
        <f>IF(มรส_08!C$18=A33,1,0)</f>
        <v>0</v>
      </c>
      <c r="H33">
        <f>IF(มรส_08!C$19=A33,1,0)</f>
        <v>0</v>
      </c>
      <c r="I33">
        <f>IF(มรส_08!C$20=A33,1,0)</f>
        <v>0</v>
      </c>
      <c r="J33">
        <f>IF(มรส_08!C$21=A33,1,0)</f>
        <v>0</v>
      </c>
      <c r="K33">
        <f>IF(มรส_08!C$22=A33,1,0)</f>
        <v>0</v>
      </c>
      <c r="L33">
        <f>IF(มรส_08!C$23=A33,1,0)</f>
        <v>0</v>
      </c>
      <c r="M33">
        <f>IF(มรส_08!C$24=A33,1,0)</f>
        <v>0</v>
      </c>
    </row>
    <row r="34" spans="1:13" x14ac:dyDescent="0.6">
      <c r="A34">
        <f>มรส_09!A21</f>
        <v>9</v>
      </c>
      <c r="B34" t="str">
        <f>มรส_09!B21</f>
        <v xml:space="preserve"> </v>
      </c>
      <c r="C34">
        <f t="shared" si="0"/>
        <v>0</v>
      </c>
      <c r="F34">
        <f>IF(มรส_08!C$17=A34,1,0)</f>
        <v>0</v>
      </c>
      <c r="G34">
        <f>IF(มรส_08!C$18=A34,1,0)</f>
        <v>0</v>
      </c>
      <c r="H34">
        <f>IF(มรส_08!C$19=A34,1,0)</f>
        <v>0</v>
      </c>
      <c r="I34">
        <f>IF(มรส_08!C$20=A34,1,0)</f>
        <v>0</v>
      </c>
      <c r="J34">
        <f>IF(มรส_08!C$21=A34,1,0)</f>
        <v>0</v>
      </c>
      <c r="K34">
        <f>IF(มรส_08!C$22=A34,1,0)</f>
        <v>0</v>
      </c>
      <c r="L34">
        <f>IF(มรส_08!C$23=A34,1,0)</f>
        <v>0</v>
      </c>
      <c r="M34">
        <f>IF(มรส_08!C$24=A34,1,0)</f>
        <v>0</v>
      </c>
    </row>
    <row r="35" spans="1:13" x14ac:dyDescent="0.6">
      <c r="A35">
        <f>มรส_09!A22</f>
        <v>10</v>
      </c>
      <c r="B35" t="str">
        <f>มรส_09!B22</f>
        <v xml:space="preserve"> </v>
      </c>
      <c r="C35">
        <f t="shared" si="0"/>
        <v>0</v>
      </c>
      <c r="F35">
        <f>IF(มรส_08!C$17=A35,1,0)</f>
        <v>0</v>
      </c>
      <c r="G35">
        <f>IF(มรส_08!C$18=A35,1,0)</f>
        <v>0</v>
      </c>
      <c r="H35">
        <f>IF(มรส_08!C$19=A35,1,0)</f>
        <v>0</v>
      </c>
      <c r="I35">
        <f>IF(มรส_08!C$20=A35,1,0)</f>
        <v>0</v>
      </c>
      <c r="J35">
        <f>IF(มรส_08!C$21=A35,1,0)</f>
        <v>0</v>
      </c>
      <c r="K35">
        <f>IF(มรส_08!C$22=A35,1,0)</f>
        <v>0</v>
      </c>
      <c r="L35">
        <f>IF(มรส_08!C$23=A35,1,0)</f>
        <v>0</v>
      </c>
      <c r="M35">
        <f>IF(มรส_08!C$24=A35,1,0)</f>
        <v>0</v>
      </c>
    </row>
    <row r="36" spans="1:13" x14ac:dyDescent="0.6">
      <c r="A36">
        <f>มรส_09!A23</f>
        <v>11</v>
      </c>
      <c r="B36" t="str">
        <f>มรส_09!B23</f>
        <v xml:space="preserve"> </v>
      </c>
      <c r="C36">
        <f t="shared" si="0"/>
        <v>0</v>
      </c>
      <c r="F36">
        <f>IF(มรส_08!C$17=A36,1,0)</f>
        <v>0</v>
      </c>
      <c r="G36">
        <f>IF(มรส_08!C$18=A36,1,0)</f>
        <v>0</v>
      </c>
      <c r="H36">
        <f>IF(มรส_08!C$19=A36,1,0)</f>
        <v>0</v>
      </c>
      <c r="I36">
        <f>IF(มรส_08!C$20=A36,1,0)</f>
        <v>0</v>
      </c>
      <c r="J36">
        <f>IF(มรส_08!C$21=A36,1,0)</f>
        <v>0</v>
      </c>
      <c r="K36">
        <f>IF(มรส_08!C$22=A36,1,0)</f>
        <v>0</v>
      </c>
      <c r="L36">
        <f>IF(มรส_08!C$23=A36,1,0)</f>
        <v>0</v>
      </c>
      <c r="M36">
        <f>IF(มรส_08!C$24=A36,1,0)</f>
        <v>0</v>
      </c>
    </row>
    <row r="37" spans="1:13" x14ac:dyDescent="0.6">
      <c r="A37">
        <f>มรส_09!A24</f>
        <v>12</v>
      </c>
      <c r="B37" t="str">
        <f>มรส_09!B24</f>
        <v xml:space="preserve"> </v>
      </c>
      <c r="C37">
        <f t="shared" si="0"/>
        <v>0</v>
      </c>
      <c r="F37">
        <f>IF(มรส_08!C$17=A37,1,0)</f>
        <v>0</v>
      </c>
      <c r="G37">
        <f>IF(มรส_08!C$18=A37,1,0)</f>
        <v>0</v>
      </c>
      <c r="H37">
        <f>IF(มรส_08!C$19=A37,1,0)</f>
        <v>0</v>
      </c>
      <c r="I37">
        <f>IF(มรส_08!C$20=A37,1,0)</f>
        <v>0</v>
      </c>
      <c r="J37">
        <f>IF(มรส_08!C$21=A37,1,0)</f>
        <v>0</v>
      </c>
      <c r="K37">
        <f>IF(มรส_08!C$22=A37,1,0)</f>
        <v>0</v>
      </c>
      <c r="L37">
        <f>IF(มรส_08!C$23=A37,1,0)</f>
        <v>0</v>
      </c>
      <c r="M37">
        <f>IF(มรส_08!C$24=A37,1,0)</f>
        <v>0</v>
      </c>
    </row>
    <row r="38" spans="1:13" x14ac:dyDescent="0.6">
      <c r="A38">
        <f>มรส_09!A25</f>
        <v>13</v>
      </c>
      <c r="B38" t="str">
        <f>มรส_09!B25</f>
        <v xml:space="preserve"> </v>
      </c>
      <c r="C38">
        <f t="shared" si="0"/>
        <v>0</v>
      </c>
      <c r="F38">
        <f>IF(มรส_08!C$17=A38,1,0)</f>
        <v>0</v>
      </c>
      <c r="G38">
        <f>IF(มรส_08!C$18=A38,1,0)</f>
        <v>0</v>
      </c>
      <c r="H38">
        <f>IF(มรส_08!C$19=A38,1,0)</f>
        <v>0</v>
      </c>
      <c r="I38">
        <f>IF(มรส_08!C$20=A38,1,0)</f>
        <v>0</v>
      </c>
      <c r="J38">
        <f>IF(มรส_08!C$21=A38,1,0)</f>
        <v>0</v>
      </c>
      <c r="K38">
        <f>IF(มรส_08!C$22=A38,1,0)</f>
        <v>0</v>
      </c>
      <c r="L38">
        <f>IF(มรส_08!C$23=A38,1,0)</f>
        <v>0</v>
      </c>
      <c r="M38">
        <f>IF(มรส_08!C$24=A38,1,0)</f>
        <v>0</v>
      </c>
    </row>
    <row r="39" spans="1:13" x14ac:dyDescent="0.6">
      <c r="A39">
        <f>มรส_09!A26</f>
        <v>14</v>
      </c>
      <c r="B39" t="str">
        <f>มรส_09!B26</f>
        <v xml:space="preserve"> </v>
      </c>
      <c r="C39">
        <f t="shared" si="0"/>
        <v>0</v>
      </c>
      <c r="F39">
        <f>IF(มรส_08!C$17=A39,1,0)</f>
        <v>0</v>
      </c>
      <c r="G39">
        <f>IF(มรส_08!C$18=A39,1,0)</f>
        <v>0</v>
      </c>
      <c r="H39">
        <f>IF(มรส_08!C$19=A39,1,0)</f>
        <v>0</v>
      </c>
      <c r="I39">
        <f>IF(มรส_08!C$20=A39,1,0)</f>
        <v>0</v>
      </c>
      <c r="J39">
        <f>IF(มรส_08!C$21=A39,1,0)</f>
        <v>0</v>
      </c>
      <c r="K39">
        <f>IF(มรส_08!C$22=A39,1,0)</f>
        <v>0</v>
      </c>
      <c r="L39">
        <f>IF(มรส_08!C$23=A39,1,0)</f>
        <v>0</v>
      </c>
      <c r="M39">
        <f>IF(มรส_08!C$24=A39,1,0)</f>
        <v>0</v>
      </c>
    </row>
    <row r="40" spans="1:13" x14ac:dyDescent="0.6">
      <c r="A40">
        <f>มรส_09!A27</f>
        <v>15</v>
      </c>
      <c r="B40" t="str">
        <f>มรส_09!B27</f>
        <v xml:space="preserve"> </v>
      </c>
      <c r="C40">
        <f t="shared" si="0"/>
        <v>0</v>
      </c>
      <c r="F40">
        <f>IF(มรส_08!C$17=A40,1,0)</f>
        <v>0</v>
      </c>
      <c r="G40">
        <f>IF(มรส_08!C$18=A40,1,0)</f>
        <v>0</v>
      </c>
      <c r="H40">
        <f>IF(มรส_08!C$19=A40,1,0)</f>
        <v>0</v>
      </c>
      <c r="I40">
        <f>IF(มรส_08!C$20=A40,1,0)</f>
        <v>0</v>
      </c>
      <c r="J40">
        <f>IF(มรส_08!C$21=A40,1,0)</f>
        <v>0</v>
      </c>
      <c r="K40">
        <f>IF(มรส_08!C$22=A40,1,0)</f>
        <v>0</v>
      </c>
      <c r="L40">
        <f>IF(มรส_08!C$23=A40,1,0)</f>
        <v>0</v>
      </c>
      <c r="M40">
        <f>IF(มรส_08!C$24=A40,1,0)</f>
        <v>0</v>
      </c>
    </row>
    <row r="41" spans="1:13" x14ac:dyDescent="0.6">
      <c r="A41">
        <f>มรส_09!A28</f>
        <v>16</v>
      </c>
      <c r="B41" t="str">
        <f>มรส_09!B28</f>
        <v xml:space="preserve"> </v>
      </c>
      <c r="C41">
        <f t="shared" si="0"/>
        <v>0</v>
      </c>
      <c r="F41">
        <f>IF(มรส_08!C$17=A41,1,0)</f>
        <v>0</v>
      </c>
      <c r="G41">
        <f>IF(มรส_08!C$18=A41,1,0)</f>
        <v>0</v>
      </c>
      <c r="H41">
        <f>IF(มรส_08!C$19=A41,1,0)</f>
        <v>0</v>
      </c>
      <c r="I41">
        <f>IF(มรส_08!C$20=A41,1,0)</f>
        <v>0</v>
      </c>
      <c r="J41">
        <f>IF(มรส_08!C$21=A41,1,0)</f>
        <v>0</v>
      </c>
      <c r="K41">
        <f>IF(มรส_08!C$22=A41,1,0)</f>
        <v>0</v>
      </c>
      <c r="L41">
        <f>IF(มรส_08!C$23=A41,1,0)</f>
        <v>0</v>
      </c>
      <c r="M41">
        <f>IF(มรส_08!C$24=A41,1,0)</f>
        <v>0</v>
      </c>
    </row>
    <row r="42" spans="1:13" x14ac:dyDescent="0.6">
      <c r="A42">
        <f>มรส_09!A29</f>
        <v>17</v>
      </c>
      <c r="B42" t="str">
        <f>มรส_09!B29</f>
        <v xml:space="preserve"> </v>
      </c>
      <c r="C42">
        <f t="shared" si="0"/>
        <v>0</v>
      </c>
      <c r="F42">
        <f>IF(มรส_08!C$17=A42,1,0)</f>
        <v>0</v>
      </c>
      <c r="G42">
        <f>IF(มรส_08!C$18=A42,1,0)</f>
        <v>0</v>
      </c>
      <c r="H42">
        <f>IF(มรส_08!C$19=A42,1,0)</f>
        <v>0</v>
      </c>
      <c r="I42">
        <f>IF(มรส_08!C$20=A42,1,0)</f>
        <v>0</v>
      </c>
      <c r="J42">
        <f>IF(มรส_08!C$21=A42,1,0)</f>
        <v>0</v>
      </c>
      <c r="K42">
        <f>IF(มรส_08!C$22=A42,1,0)</f>
        <v>0</v>
      </c>
      <c r="L42">
        <f>IF(มรส_08!C$23=A42,1,0)</f>
        <v>0</v>
      </c>
      <c r="M42">
        <f>IF(มรส_08!C$24=A42,1,0)</f>
        <v>0</v>
      </c>
    </row>
    <row r="43" spans="1:13" x14ac:dyDescent="0.6">
      <c r="A43">
        <f>มรส_09!A30</f>
        <v>18</v>
      </c>
      <c r="B43" t="str">
        <f>มรส_09!B30</f>
        <v xml:space="preserve"> </v>
      </c>
      <c r="C43">
        <f t="shared" si="0"/>
        <v>0</v>
      </c>
      <c r="F43">
        <f>IF(มรส_08!C$17=A43,1,0)</f>
        <v>0</v>
      </c>
      <c r="G43">
        <f>IF(มรส_08!C$18=A43,1,0)</f>
        <v>0</v>
      </c>
      <c r="H43">
        <f>IF(มรส_08!C$19=A43,1,0)</f>
        <v>0</v>
      </c>
      <c r="I43">
        <f>IF(มรส_08!C$20=A43,1,0)</f>
        <v>0</v>
      </c>
      <c r="J43">
        <f>IF(มรส_08!C$21=A43,1,0)</f>
        <v>0</v>
      </c>
      <c r="K43">
        <f>IF(มรส_08!C$22=A43,1,0)</f>
        <v>0</v>
      </c>
      <c r="L43">
        <f>IF(มรส_08!C$23=A43,1,0)</f>
        <v>0</v>
      </c>
      <c r="M43">
        <f>IF(มรส_08!C$24=A43,1,0)</f>
        <v>0</v>
      </c>
    </row>
    <row r="44" spans="1:13" x14ac:dyDescent="0.6">
      <c r="A44">
        <f>มรส_09!A31</f>
        <v>19</v>
      </c>
      <c r="B44" t="str">
        <f>มรส_09!B31</f>
        <v xml:space="preserve"> </v>
      </c>
      <c r="C44">
        <f t="shared" si="0"/>
        <v>0</v>
      </c>
      <c r="F44">
        <f>IF(มรส_08!C$17=A44,1,0)</f>
        <v>0</v>
      </c>
      <c r="G44">
        <f>IF(มรส_08!C$18=A44,1,0)</f>
        <v>0</v>
      </c>
      <c r="H44">
        <f>IF(มรส_08!C$19=A44,1,0)</f>
        <v>0</v>
      </c>
      <c r="I44">
        <f>IF(มรส_08!C$20=A44,1,0)</f>
        <v>0</v>
      </c>
      <c r="J44">
        <f>IF(มรส_08!C$21=A44,1,0)</f>
        <v>0</v>
      </c>
      <c r="K44">
        <f>IF(มรส_08!C$22=A44,1,0)</f>
        <v>0</v>
      </c>
      <c r="L44">
        <f>IF(มรส_08!C$23=A44,1,0)</f>
        <v>0</v>
      </c>
      <c r="M44">
        <f>IF(มรส_08!C$24=A44,1,0)</f>
        <v>0</v>
      </c>
    </row>
    <row r="45" spans="1:13" x14ac:dyDescent="0.6">
      <c r="A45">
        <f>มรส_09!A32</f>
        <v>20</v>
      </c>
      <c r="B45" t="str">
        <f>มรส_09!B32</f>
        <v xml:space="preserve"> </v>
      </c>
      <c r="C45">
        <f t="shared" si="0"/>
        <v>0</v>
      </c>
      <c r="F45">
        <f>IF(มรส_08!C$17=A45,1,0)</f>
        <v>0</v>
      </c>
      <c r="G45">
        <f>IF(มรส_08!C$18=A45,1,0)</f>
        <v>0</v>
      </c>
      <c r="H45">
        <f>IF(มรส_08!C$19=A45,1,0)</f>
        <v>0</v>
      </c>
      <c r="I45">
        <f>IF(มรส_08!C$20=A45,1,0)</f>
        <v>0</v>
      </c>
      <c r="J45">
        <f>IF(มรส_08!C$21=A45,1,0)</f>
        <v>0</v>
      </c>
      <c r="K45">
        <f>IF(มรส_08!C$22=A45,1,0)</f>
        <v>0</v>
      </c>
      <c r="L45">
        <f>IF(มรส_08!C$23=A45,1,0)</f>
        <v>0</v>
      </c>
      <c r="M45">
        <f>IF(มรส_08!C$24=A45,1,0)</f>
        <v>0</v>
      </c>
    </row>
    <row r="46" spans="1:13" x14ac:dyDescent="0.6">
      <c r="A46">
        <f>มรส_09!A33</f>
        <v>21</v>
      </c>
      <c r="B46" t="str">
        <f>มรส_09!B33</f>
        <v xml:space="preserve"> </v>
      </c>
      <c r="C46">
        <f t="shared" si="0"/>
        <v>0</v>
      </c>
      <c r="F46">
        <f>IF(มรส_08!C$17=A46,1,0)</f>
        <v>0</v>
      </c>
      <c r="G46">
        <f>IF(มรส_08!C$18=A46,1,0)</f>
        <v>0</v>
      </c>
      <c r="H46">
        <f>IF(มรส_08!C$19=A46,1,0)</f>
        <v>0</v>
      </c>
      <c r="I46">
        <f>IF(มรส_08!C$20=A46,1,0)</f>
        <v>0</v>
      </c>
      <c r="J46">
        <f>IF(มรส_08!C$21=A46,1,0)</f>
        <v>0</v>
      </c>
      <c r="K46">
        <f>IF(มรส_08!C$22=A46,1,0)</f>
        <v>0</v>
      </c>
      <c r="L46">
        <f>IF(มรส_08!C$23=A46,1,0)</f>
        <v>0</v>
      </c>
      <c r="M46">
        <f>IF(มรส_08!C$24=A46,1,0)</f>
        <v>0</v>
      </c>
    </row>
    <row r="47" spans="1:13" x14ac:dyDescent="0.6">
      <c r="A47">
        <f>มรส_09!A34</f>
        <v>22</v>
      </c>
      <c r="B47" t="str">
        <f>มรส_09!B34</f>
        <v xml:space="preserve"> </v>
      </c>
      <c r="C47">
        <f t="shared" si="0"/>
        <v>0</v>
      </c>
      <c r="F47">
        <f>IF(มรส_08!C$17=A47,1,0)</f>
        <v>0</v>
      </c>
      <c r="G47">
        <f>IF(มรส_08!C$18=A47,1,0)</f>
        <v>0</v>
      </c>
      <c r="H47">
        <f>IF(มรส_08!C$19=A47,1,0)</f>
        <v>0</v>
      </c>
      <c r="I47">
        <f>IF(มรส_08!C$20=A47,1,0)</f>
        <v>0</v>
      </c>
      <c r="J47">
        <f>IF(มรส_08!C$21=A47,1,0)</f>
        <v>0</v>
      </c>
      <c r="K47">
        <f>IF(มรส_08!C$22=A47,1,0)</f>
        <v>0</v>
      </c>
      <c r="L47">
        <f>IF(มรส_08!C$23=A47,1,0)</f>
        <v>0</v>
      </c>
      <c r="M47">
        <f>IF(มรส_08!C$24=A47,1,0)</f>
        <v>0</v>
      </c>
    </row>
    <row r="48" spans="1:13" x14ac:dyDescent="0.6">
      <c r="A48">
        <f>มรส_09!A35</f>
        <v>23</v>
      </c>
      <c r="B48" t="str">
        <f>มรส_09!B35</f>
        <v xml:space="preserve"> </v>
      </c>
      <c r="C48">
        <f t="shared" si="0"/>
        <v>0</v>
      </c>
      <c r="F48">
        <f>IF(มรส_08!C$17=A48,1,0)</f>
        <v>0</v>
      </c>
      <c r="G48">
        <f>IF(มรส_08!C$18=A48,1,0)</f>
        <v>0</v>
      </c>
      <c r="H48">
        <f>IF(มรส_08!C$19=A48,1,0)</f>
        <v>0</v>
      </c>
      <c r="I48">
        <f>IF(มรส_08!C$20=A48,1,0)</f>
        <v>0</v>
      </c>
      <c r="J48">
        <f>IF(มรส_08!C$21=A48,1,0)</f>
        <v>0</v>
      </c>
      <c r="K48">
        <f>IF(มรส_08!C$22=A48,1,0)</f>
        <v>0</v>
      </c>
      <c r="L48">
        <f>IF(มรส_08!C$23=A48,1,0)</f>
        <v>0</v>
      </c>
      <c r="M48">
        <f>IF(มรส_08!C$24=A48,1,0)</f>
        <v>0</v>
      </c>
    </row>
    <row r="49" spans="1:13" x14ac:dyDescent="0.6">
      <c r="A49">
        <f>มรส_09!A36</f>
        <v>24</v>
      </c>
      <c r="B49" t="str">
        <f>มรส_09!B36</f>
        <v xml:space="preserve"> </v>
      </c>
      <c r="C49">
        <f t="shared" si="0"/>
        <v>0</v>
      </c>
      <c r="F49">
        <f>IF(มรส_08!C$17=A49,1,0)</f>
        <v>0</v>
      </c>
      <c r="G49">
        <f>IF(มรส_08!C$18=A49,1,0)</f>
        <v>0</v>
      </c>
      <c r="H49">
        <f>IF(มรส_08!C$19=A49,1,0)</f>
        <v>0</v>
      </c>
      <c r="I49">
        <f>IF(มรส_08!C$20=A49,1,0)</f>
        <v>0</v>
      </c>
      <c r="J49">
        <f>IF(มรส_08!C$21=A49,1,0)</f>
        <v>0</v>
      </c>
      <c r="K49">
        <f>IF(มรส_08!C$22=A49,1,0)</f>
        <v>0</v>
      </c>
      <c r="L49">
        <f>IF(มรส_08!C$23=A49,1,0)</f>
        <v>0</v>
      </c>
      <c r="M49">
        <f>IF(มรส_08!C$24=A49,1,0)</f>
        <v>0</v>
      </c>
    </row>
    <row r="50" spans="1:13" x14ac:dyDescent="0.6">
      <c r="A50">
        <f>มรส_09!D12</f>
        <v>25</v>
      </c>
      <c r="B50" t="str">
        <f>มรส_09!E12</f>
        <v xml:space="preserve"> </v>
      </c>
      <c r="C50">
        <f t="shared" si="0"/>
        <v>0</v>
      </c>
      <c r="F50">
        <f>IF(มรส_08!C$17=A50,1,0)</f>
        <v>0</v>
      </c>
      <c r="G50">
        <f>IF(มรส_08!C$18=A50,1,0)</f>
        <v>0</v>
      </c>
      <c r="H50">
        <f>IF(มรส_08!C$19=A50,1,0)</f>
        <v>0</v>
      </c>
      <c r="I50">
        <f>IF(มรส_08!C$20=A50,1,0)</f>
        <v>0</v>
      </c>
      <c r="J50">
        <f>IF(มรส_08!C$21=A50,1,0)</f>
        <v>0</v>
      </c>
      <c r="K50">
        <f>IF(มรส_08!C$22=A50,1,0)</f>
        <v>0</v>
      </c>
      <c r="L50">
        <f>IF(มรส_08!C$23=A50,1,0)</f>
        <v>0</v>
      </c>
      <c r="M50">
        <f>IF(มรส_08!C$24=A50,1,0)</f>
        <v>0</v>
      </c>
    </row>
    <row r="51" spans="1:13" x14ac:dyDescent="0.6">
      <c r="A51">
        <f>มรส_09!D13</f>
        <v>26</v>
      </c>
      <c r="B51" t="str">
        <f>มรส_09!E13</f>
        <v xml:space="preserve"> </v>
      </c>
      <c r="C51">
        <f t="shared" si="0"/>
        <v>0</v>
      </c>
      <c r="F51">
        <f>IF(มรส_08!C$17=A51,1,0)</f>
        <v>0</v>
      </c>
      <c r="G51">
        <f>IF(มรส_08!C$18=A51,1,0)</f>
        <v>0</v>
      </c>
      <c r="H51">
        <f>IF(มรส_08!C$19=A51,1,0)</f>
        <v>0</v>
      </c>
      <c r="I51">
        <f>IF(มรส_08!C$20=A51,1,0)</f>
        <v>0</v>
      </c>
      <c r="J51">
        <f>IF(มรส_08!C$21=A51,1,0)</f>
        <v>0</v>
      </c>
      <c r="K51">
        <f>IF(มรส_08!C$22=A51,1,0)</f>
        <v>0</v>
      </c>
      <c r="L51">
        <f>IF(มรส_08!C$23=A51,1,0)</f>
        <v>0</v>
      </c>
      <c r="M51">
        <f>IF(มรส_08!C$24=A51,1,0)</f>
        <v>0</v>
      </c>
    </row>
    <row r="52" spans="1:13" x14ac:dyDescent="0.6">
      <c r="A52">
        <f>มรส_09!D14</f>
        <v>27</v>
      </c>
      <c r="B52" t="str">
        <f>มรส_09!E14</f>
        <v xml:space="preserve"> </v>
      </c>
      <c r="C52">
        <f t="shared" si="0"/>
        <v>0</v>
      </c>
      <c r="F52">
        <f>IF(มรส_08!C$17=A52,1,0)</f>
        <v>0</v>
      </c>
      <c r="G52">
        <f>IF(มรส_08!C$18=A52,1,0)</f>
        <v>0</v>
      </c>
      <c r="H52">
        <f>IF(มรส_08!C$19=A52,1,0)</f>
        <v>0</v>
      </c>
      <c r="I52">
        <f>IF(มรส_08!C$20=A52,1,0)</f>
        <v>0</v>
      </c>
      <c r="J52">
        <f>IF(มรส_08!C$21=A52,1,0)</f>
        <v>0</v>
      </c>
      <c r="K52">
        <f>IF(มรส_08!C$22=A52,1,0)</f>
        <v>0</v>
      </c>
      <c r="L52">
        <f>IF(มรส_08!C$23=A52,1,0)</f>
        <v>0</v>
      </c>
      <c r="M52">
        <f>IF(มรส_08!C$24=A52,1,0)</f>
        <v>0</v>
      </c>
    </row>
    <row r="53" spans="1:13" x14ac:dyDescent="0.6">
      <c r="A53">
        <f>มรส_09!D15</f>
        <v>28</v>
      </c>
      <c r="B53" t="str">
        <f>มรส_09!E15</f>
        <v xml:space="preserve"> </v>
      </c>
      <c r="C53">
        <f t="shared" si="0"/>
        <v>0</v>
      </c>
      <c r="F53">
        <f>IF(มรส_08!C$17=A53,1,0)</f>
        <v>0</v>
      </c>
      <c r="G53">
        <f>IF(มรส_08!C$18=A53,1,0)</f>
        <v>0</v>
      </c>
      <c r="H53">
        <f>IF(มรส_08!C$19=A53,1,0)</f>
        <v>0</v>
      </c>
      <c r="I53">
        <f>IF(มรส_08!C$20=A53,1,0)</f>
        <v>0</v>
      </c>
      <c r="J53">
        <f>IF(มรส_08!C$21=A53,1,0)</f>
        <v>0</v>
      </c>
      <c r="K53">
        <f>IF(มรส_08!C$22=A53,1,0)</f>
        <v>0</v>
      </c>
      <c r="L53">
        <f>IF(มรส_08!C$23=A53,1,0)</f>
        <v>0</v>
      </c>
      <c r="M53">
        <f>IF(มรส_08!C$24=A53,1,0)</f>
        <v>0</v>
      </c>
    </row>
    <row r="54" spans="1:13" x14ac:dyDescent="0.6">
      <c r="A54">
        <f>มรส_09!D16</f>
        <v>29</v>
      </c>
      <c r="B54" t="str">
        <f>มรส_09!E16</f>
        <v xml:space="preserve"> </v>
      </c>
      <c r="C54">
        <f t="shared" si="0"/>
        <v>0</v>
      </c>
      <c r="F54">
        <f>IF(มรส_08!C$17=A54,1,0)</f>
        <v>0</v>
      </c>
      <c r="G54">
        <f>IF(มรส_08!C$18=A54,1,0)</f>
        <v>0</v>
      </c>
      <c r="H54">
        <f>IF(มรส_08!C$19=A54,1,0)</f>
        <v>0</v>
      </c>
      <c r="I54">
        <f>IF(มรส_08!C$20=A54,1,0)</f>
        <v>0</v>
      </c>
      <c r="J54">
        <f>IF(มรส_08!C$21=A54,1,0)</f>
        <v>0</v>
      </c>
      <c r="K54">
        <f>IF(มรส_08!C$22=A54,1,0)</f>
        <v>0</v>
      </c>
      <c r="L54">
        <f>IF(มรส_08!C$23=A54,1,0)</f>
        <v>0</v>
      </c>
      <c r="M54">
        <f>IF(มรส_08!C$24=A54,1,0)</f>
        <v>0</v>
      </c>
    </row>
    <row r="55" spans="1:13" x14ac:dyDescent="0.6">
      <c r="A55">
        <f>มรส_09!D17</f>
        <v>30</v>
      </c>
      <c r="B55" t="str">
        <f>มรส_09!E17</f>
        <v xml:space="preserve"> </v>
      </c>
      <c r="C55">
        <f t="shared" si="0"/>
        <v>0</v>
      </c>
      <c r="F55">
        <f>IF(มรส_08!C$17=A55,1,0)</f>
        <v>0</v>
      </c>
      <c r="G55">
        <f>IF(มรส_08!C$18=A55,1,0)</f>
        <v>0</v>
      </c>
      <c r="H55">
        <f>IF(มรส_08!C$19=A55,1,0)</f>
        <v>0</v>
      </c>
      <c r="I55">
        <f>IF(มรส_08!C$20=A55,1,0)</f>
        <v>0</v>
      </c>
      <c r="J55">
        <f>IF(มรส_08!C$21=A55,1,0)</f>
        <v>0</v>
      </c>
      <c r="K55">
        <f>IF(มรส_08!C$22=A55,1,0)</f>
        <v>0</v>
      </c>
      <c r="L55">
        <f>IF(มรส_08!C$23=A55,1,0)</f>
        <v>0</v>
      </c>
      <c r="M55">
        <f>IF(มรส_08!C$24=A55,1,0)</f>
        <v>0</v>
      </c>
    </row>
    <row r="56" spans="1:13" x14ac:dyDescent="0.6">
      <c r="A56">
        <f>มรส_09!D18</f>
        <v>31</v>
      </c>
      <c r="B56" t="str">
        <f>มรส_09!E18</f>
        <v xml:space="preserve"> </v>
      </c>
      <c r="C56">
        <f t="shared" si="0"/>
        <v>0</v>
      </c>
      <c r="F56">
        <f>IF(มรส_08!C$17=A56,1,0)</f>
        <v>0</v>
      </c>
      <c r="G56">
        <f>IF(มรส_08!C$18=A56,1,0)</f>
        <v>0</v>
      </c>
      <c r="H56">
        <f>IF(มรส_08!C$19=A56,1,0)</f>
        <v>0</v>
      </c>
      <c r="I56">
        <f>IF(มรส_08!C$20=A56,1,0)</f>
        <v>0</v>
      </c>
      <c r="J56">
        <f>IF(มรส_08!C$21=A56,1,0)</f>
        <v>0</v>
      </c>
      <c r="K56">
        <f>IF(มรส_08!C$22=A56,1,0)</f>
        <v>0</v>
      </c>
      <c r="L56">
        <f>IF(มรส_08!C$23=A56,1,0)</f>
        <v>0</v>
      </c>
      <c r="M56">
        <f>IF(มรส_08!C$24=A56,1,0)</f>
        <v>0</v>
      </c>
    </row>
    <row r="57" spans="1:13" x14ac:dyDescent="0.6">
      <c r="A57">
        <f>มรส_09!D19</f>
        <v>32</v>
      </c>
      <c r="B57" t="str">
        <f>มรส_09!E19</f>
        <v xml:space="preserve"> </v>
      </c>
      <c r="C57">
        <f t="shared" ref="C57:C88" si="1">IF(SUM(F57:M57)&gt;0,$B$127+1,0)</f>
        <v>0</v>
      </c>
      <c r="F57">
        <f>IF(มรส_08!C$17=A57,1,0)</f>
        <v>0</v>
      </c>
      <c r="G57">
        <f>IF(มรส_08!C$18=A57,1,0)</f>
        <v>0</v>
      </c>
      <c r="H57">
        <f>IF(มรส_08!C$19=A57,1,0)</f>
        <v>0</v>
      </c>
      <c r="I57">
        <f>IF(มรส_08!C$20=A57,1,0)</f>
        <v>0</v>
      </c>
      <c r="J57">
        <f>IF(มรส_08!C$21=A57,1,0)</f>
        <v>0</v>
      </c>
      <c r="K57">
        <f>IF(มรส_08!C$22=A57,1,0)</f>
        <v>0</v>
      </c>
      <c r="L57">
        <f>IF(มรส_08!C$23=A57,1,0)</f>
        <v>0</v>
      </c>
      <c r="M57">
        <f>IF(มรส_08!C$24=A57,1,0)</f>
        <v>0</v>
      </c>
    </row>
    <row r="58" spans="1:13" x14ac:dyDescent="0.6">
      <c r="A58">
        <f>มรส_09!D20</f>
        <v>33</v>
      </c>
      <c r="B58" t="str">
        <f>มรส_09!E20</f>
        <v xml:space="preserve"> </v>
      </c>
      <c r="C58">
        <f t="shared" si="1"/>
        <v>0</v>
      </c>
      <c r="F58">
        <f>IF(มรส_08!C$17=A58,1,0)</f>
        <v>0</v>
      </c>
      <c r="G58">
        <f>IF(มรส_08!C$18=A58,1,0)</f>
        <v>0</v>
      </c>
      <c r="H58">
        <f>IF(มรส_08!C$19=A58,1,0)</f>
        <v>0</v>
      </c>
      <c r="I58">
        <f>IF(มรส_08!C$20=A58,1,0)</f>
        <v>0</v>
      </c>
      <c r="J58">
        <f>IF(มรส_08!C$21=A58,1,0)</f>
        <v>0</v>
      </c>
      <c r="K58">
        <f>IF(มรส_08!C$22=A58,1,0)</f>
        <v>0</v>
      </c>
      <c r="L58">
        <f>IF(มรส_08!C$23=A58,1,0)</f>
        <v>0</v>
      </c>
      <c r="M58">
        <f>IF(มรส_08!C$24=A58,1,0)</f>
        <v>0</v>
      </c>
    </row>
    <row r="59" spans="1:13" x14ac:dyDescent="0.6">
      <c r="A59">
        <f>มรส_09!D21</f>
        <v>34</v>
      </c>
      <c r="B59" t="str">
        <f>มรส_09!E21</f>
        <v xml:space="preserve"> </v>
      </c>
      <c r="C59">
        <f t="shared" si="1"/>
        <v>0</v>
      </c>
      <c r="F59">
        <f>IF(มรส_08!C$17=A59,1,0)</f>
        <v>0</v>
      </c>
      <c r="G59">
        <f>IF(มรส_08!C$18=A59,1,0)</f>
        <v>0</v>
      </c>
      <c r="H59">
        <f>IF(มรส_08!C$19=A59,1,0)</f>
        <v>0</v>
      </c>
      <c r="I59">
        <f>IF(มรส_08!C$20=A59,1,0)</f>
        <v>0</v>
      </c>
      <c r="J59">
        <f>IF(มรส_08!C$21=A59,1,0)</f>
        <v>0</v>
      </c>
      <c r="K59">
        <f>IF(มรส_08!C$22=A59,1,0)</f>
        <v>0</v>
      </c>
      <c r="L59">
        <f>IF(มรส_08!C$23=A59,1,0)</f>
        <v>0</v>
      </c>
      <c r="M59">
        <f>IF(มรส_08!C$24=A59,1,0)</f>
        <v>0</v>
      </c>
    </row>
    <row r="60" spans="1:13" x14ac:dyDescent="0.6">
      <c r="A60">
        <f>มรส_09!D22</f>
        <v>35</v>
      </c>
      <c r="B60" t="str">
        <f>มรส_09!E22</f>
        <v xml:space="preserve"> </v>
      </c>
      <c r="C60">
        <f t="shared" si="1"/>
        <v>0</v>
      </c>
      <c r="F60">
        <f>IF(มรส_08!C$17=A60,1,0)</f>
        <v>0</v>
      </c>
      <c r="G60">
        <f>IF(มรส_08!C$18=A60,1,0)</f>
        <v>0</v>
      </c>
      <c r="H60">
        <f>IF(มรส_08!C$19=A60,1,0)</f>
        <v>0</v>
      </c>
      <c r="I60">
        <f>IF(มรส_08!C$20=A60,1,0)</f>
        <v>0</v>
      </c>
      <c r="J60">
        <f>IF(มรส_08!C$21=A60,1,0)</f>
        <v>0</v>
      </c>
      <c r="K60">
        <f>IF(มรส_08!C$22=A60,1,0)</f>
        <v>0</v>
      </c>
      <c r="L60">
        <f>IF(มรส_08!C$23=A60,1,0)</f>
        <v>0</v>
      </c>
      <c r="M60">
        <f>IF(มรส_08!C$24=A60,1,0)</f>
        <v>0</v>
      </c>
    </row>
    <row r="61" spans="1:13" x14ac:dyDescent="0.6">
      <c r="A61">
        <f>มรส_09!D23</f>
        <v>36</v>
      </c>
      <c r="B61" t="str">
        <f>มรส_09!E23</f>
        <v xml:space="preserve"> </v>
      </c>
      <c r="C61">
        <f t="shared" si="1"/>
        <v>0</v>
      </c>
      <c r="F61">
        <f>IF(มรส_08!C$17=A61,1,0)</f>
        <v>0</v>
      </c>
      <c r="G61">
        <f>IF(มรส_08!C$18=A61,1,0)</f>
        <v>0</v>
      </c>
      <c r="H61">
        <f>IF(มรส_08!C$19=A61,1,0)</f>
        <v>0</v>
      </c>
      <c r="I61">
        <f>IF(มรส_08!C$20=A61,1,0)</f>
        <v>0</v>
      </c>
      <c r="J61">
        <f>IF(มรส_08!C$21=A61,1,0)</f>
        <v>0</v>
      </c>
      <c r="K61">
        <f>IF(มรส_08!C$22=A61,1,0)</f>
        <v>0</v>
      </c>
      <c r="L61">
        <f>IF(มรส_08!C$23=A61,1,0)</f>
        <v>0</v>
      </c>
      <c r="M61">
        <f>IF(มรส_08!C$24=A61,1,0)</f>
        <v>0</v>
      </c>
    </row>
    <row r="62" spans="1:13" x14ac:dyDescent="0.6">
      <c r="A62">
        <f>มรส_09!D24</f>
        <v>37</v>
      </c>
      <c r="B62" t="str">
        <f>มรส_09!E24</f>
        <v xml:space="preserve"> </v>
      </c>
      <c r="C62">
        <f t="shared" si="1"/>
        <v>0</v>
      </c>
      <c r="F62">
        <f>IF(มรส_08!C$17=A62,1,0)</f>
        <v>0</v>
      </c>
      <c r="G62">
        <f>IF(มรส_08!C$18=A62,1,0)</f>
        <v>0</v>
      </c>
      <c r="H62">
        <f>IF(มรส_08!C$19=A62,1,0)</f>
        <v>0</v>
      </c>
      <c r="I62">
        <f>IF(มรส_08!C$20=A62,1,0)</f>
        <v>0</v>
      </c>
      <c r="J62">
        <f>IF(มรส_08!C$21=A62,1,0)</f>
        <v>0</v>
      </c>
      <c r="K62">
        <f>IF(มรส_08!C$22=A62,1,0)</f>
        <v>0</v>
      </c>
      <c r="L62">
        <f>IF(มรส_08!C$23=A62,1,0)</f>
        <v>0</v>
      </c>
      <c r="M62">
        <f>IF(มรส_08!C$24=A62,1,0)</f>
        <v>0</v>
      </c>
    </row>
    <row r="63" spans="1:13" x14ac:dyDescent="0.6">
      <c r="A63">
        <f>มรส_09!D25</f>
        <v>38</v>
      </c>
      <c r="B63" t="str">
        <f>มรส_09!E25</f>
        <v xml:space="preserve"> </v>
      </c>
      <c r="C63">
        <f t="shared" si="1"/>
        <v>0</v>
      </c>
      <c r="F63">
        <f>IF(มรส_08!C$17=A63,1,0)</f>
        <v>0</v>
      </c>
      <c r="G63">
        <f>IF(มรส_08!C$18=A63,1,0)</f>
        <v>0</v>
      </c>
      <c r="H63">
        <f>IF(มรส_08!C$19=A63,1,0)</f>
        <v>0</v>
      </c>
      <c r="I63">
        <f>IF(มรส_08!C$20=A63,1,0)</f>
        <v>0</v>
      </c>
      <c r="J63">
        <f>IF(มรส_08!C$21=A63,1,0)</f>
        <v>0</v>
      </c>
      <c r="K63">
        <f>IF(มรส_08!C$22=A63,1,0)</f>
        <v>0</v>
      </c>
      <c r="L63">
        <f>IF(มรส_08!C$23=A63,1,0)</f>
        <v>0</v>
      </c>
      <c r="M63">
        <f>IF(มรส_08!C$24=A63,1,0)</f>
        <v>0</v>
      </c>
    </row>
    <row r="64" spans="1:13" x14ac:dyDescent="0.6">
      <c r="A64">
        <f>มรส_09!D26</f>
        <v>39</v>
      </c>
      <c r="B64" t="str">
        <f>มรส_09!E26</f>
        <v xml:space="preserve"> </v>
      </c>
      <c r="C64">
        <f t="shared" si="1"/>
        <v>0</v>
      </c>
      <c r="F64">
        <f>IF(มรส_08!C$17=A64,1,0)</f>
        <v>0</v>
      </c>
      <c r="G64">
        <f>IF(มรส_08!C$18=A64,1,0)</f>
        <v>0</v>
      </c>
      <c r="H64">
        <f>IF(มรส_08!C$19=A64,1,0)</f>
        <v>0</v>
      </c>
      <c r="I64">
        <f>IF(มรส_08!C$20=A64,1,0)</f>
        <v>0</v>
      </c>
      <c r="J64">
        <f>IF(มรส_08!C$21=A64,1,0)</f>
        <v>0</v>
      </c>
      <c r="K64">
        <f>IF(มรส_08!C$22=A64,1,0)</f>
        <v>0</v>
      </c>
      <c r="L64">
        <f>IF(มรส_08!C$23=A64,1,0)</f>
        <v>0</v>
      </c>
      <c r="M64">
        <f>IF(มรส_08!C$24=A64,1,0)</f>
        <v>0</v>
      </c>
    </row>
    <row r="65" spans="1:13" x14ac:dyDescent="0.6">
      <c r="A65">
        <f>มรส_09!D27</f>
        <v>40</v>
      </c>
      <c r="B65" t="str">
        <f>มรส_09!E27</f>
        <v xml:space="preserve"> </v>
      </c>
      <c r="C65">
        <f t="shared" si="1"/>
        <v>101</v>
      </c>
      <c r="F65">
        <f>IF(มรส_08!C$17=A65,1,0)</f>
        <v>0</v>
      </c>
      <c r="G65">
        <f>IF(มรส_08!C$18=A65,1,0)</f>
        <v>0</v>
      </c>
      <c r="H65">
        <f>IF(มรส_08!C$19=A65,1,0)</f>
        <v>0</v>
      </c>
      <c r="I65">
        <f>IF(มรส_08!C$20=A65,1,0)</f>
        <v>0</v>
      </c>
      <c r="J65">
        <f>IF(มรส_08!C$21=A65,1,0)</f>
        <v>0</v>
      </c>
      <c r="K65">
        <f>IF(มรส_08!C$22=A65,1,0)</f>
        <v>0</v>
      </c>
      <c r="L65">
        <f>IF(มรส_08!C$23=A65,1,0)</f>
        <v>1</v>
      </c>
      <c r="M65">
        <f>IF(มรส_08!C$24=A65,1,0)</f>
        <v>0</v>
      </c>
    </row>
    <row r="66" spans="1:13" x14ac:dyDescent="0.6">
      <c r="A66">
        <f>มรส_09!D28</f>
        <v>41</v>
      </c>
      <c r="B66" t="str">
        <f>มรส_09!E28</f>
        <v xml:space="preserve"> </v>
      </c>
      <c r="C66">
        <f t="shared" si="1"/>
        <v>0</v>
      </c>
      <c r="F66">
        <f>IF(มรส_08!C$17=A66,1,0)</f>
        <v>0</v>
      </c>
      <c r="G66">
        <f>IF(มรส_08!C$18=A66,1,0)</f>
        <v>0</v>
      </c>
      <c r="H66">
        <f>IF(มรส_08!C$19=A66,1,0)</f>
        <v>0</v>
      </c>
      <c r="I66">
        <f>IF(มรส_08!C$20=A66,1,0)</f>
        <v>0</v>
      </c>
      <c r="J66">
        <f>IF(มรส_08!C$21=A66,1,0)</f>
        <v>0</v>
      </c>
      <c r="K66">
        <f>IF(มรส_08!C$22=A66,1,0)</f>
        <v>0</v>
      </c>
      <c r="L66">
        <f>IF(มรส_08!C$23=A66,1,0)</f>
        <v>0</v>
      </c>
      <c r="M66">
        <f>IF(มรส_08!C$24=A66,1,0)</f>
        <v>0</v>
      </c>
    </row>
    <row r="67" spans="1:13" x14ac:dyDescent="0.6">
      <c r="A67">
        <f>มรส_09!D29</f>
        <v>42</v>
      </c>
      <c r="B67" t="str">
        <f>มรส_09!E29</f>
        <v xml:space="preserve"> </v>
      </c>
      <c r="C67">
        <f t="shared" si="1"/>
        <v>0</v>
      </c>
      <c r="F67">
        <f>IF(มรส_08!C$17=A67,1,0)</f>
        <v>0</v>
      </c>
      <c r="G67">
        <f>IF(มรส_08!C$18=A67,1,0)</f>
        <v>0</v>
      </c>
      <c r="H67">
        <f>IF(มรส_08!C$19=A67,1,0)</f>
        <v>0</v>
      </c>
      <c r="I67">
        <f>IF(มรส_08!C$20=A67,1,0)</f>
        <v>0</v>
      </c>
      <c r="J67">
        <f>IF(มรส_08!C$21=A67,1,0)</f>
        <v>0</v>
      </c>
      <c r="K67">
        <f>IF(มรส_08!C$22=A67,1,0)</f>
        <v>0</v>
      </c>
      <c r="L67">
        <f>IF(มรส_08!C$23=A67,1,0)</f>
        <v>0</v>
      </c>
      <c r="M67">
        <f>IF(มรส_08!C$24=A67,1,0)</f>
        <v>0</v>
      </c>
    </row>
    <row r="68" spans="1:13" x14ac:dyDescent="0.6">
      <c r="A68">
        <f>มรส_09!D30</f>
        <v>43</v>
      </c>
      <c r="B68" t="str">
        <f>มรส_09!E30</f>
        <v xml:space="preserve"> </v>
      </c>
      <c r="C68">
        <f t="shared" si="1"/>
        <v>0</v>
      </c>
      <c r="F68">
        <f>IF(มรส_08!C$17=A68,1,0)</f>
        <v>0</v>
      </c>
      <c r="G68">
        <f>IF(มรส_08!C$18=A68,1,0)</f>
        <v>0</v>
      </c>
      <c r="H68">
        <f>IF(มรส_08!C$19=A68,1,0)</f>
        <v>0</v>
      </c>
      <c r="I68">
        <f>IF(มรส_08!C$20=A68,1,0)</f>
        <v>0</v>
      </c>
      <c r="J68">
        <f>IF(มรส_08!C$21=A68,1,0)</f>
        <v>0</v>
      </c>
      <c r="K68">
        <f>IF(มรส_08!C$22=A68,1,0)</f>
        <v>0</v>
      </c>
      <c r="L68">
        <f>IF(มรส_08!C$23=A68,1,0)</f>
        <v>0</v>
      </c>
      <c r="M68">
        <f>IF(มรส_08!C$24=A68,1,0)</f>
        <v>0</v>
      </c>
    </row>
    <row r="69" spans="1:13" x14ac:dyDescent="0.6">
      <c r="A69">
        <f>มรส_09!D31</f>
        <v>44</v>
      </c>
      <c r="B69" t="str">
        <f>มรส_09!E31</f>
        <v xml:space="preserve"> </v>
      </c>
      <c r="C69">
        <f t="shared" si="1"/>
        <v>0</v>
      </c>
      <c r="F69">
        <f>IF(มรส_08!C$17=A69,1,0)</f>
        <v>0</v>
      </c>
      <c r="G69">
        <f>IF(มรส_08!C$18=A69,1,0)</f>
        <v>0</v>
      </c>
      <c r="H69">
        <f>IF(มรส_08!C$19=A69,1,0)</f>
        <v>0</v>
      </c>
      <c r="I69">
        <f>IF(มรส_08!C$20=A69,1,0)</f>
        <v>0</v>
      </c>
      <c r="J69">
        <f>IF(มรส_08!C$21=A69,1,0)</f>
        <v>0</v>
      </c>
      <c r="K69">
        <f>IF(มรส_08!C$22=A69,1,0)</f>
        <v>0</v>
      </c>
      <c r="L69">
        <f>IF(มรส_08!C$23=A69,1,0)</f>
        <v>0</v>
      </c>
      <c r="M69">
        <f>IF(มรส_08!C$24=A69,1,0)</f>
        <v>0</v>
      </c>
    </row>
    <row r="70" spans="1:13" x14ac:dyDescent="0.6">
      <c r="A70">
        <f>มรส_09!D32</f>
        <v>45</v>
      </c>
      <c r="B70" t="str">
        <f>มรส_09!E32</f>
        <v xml:space="preserve"> </v>
      </c>
      <c r="C70">
        <f t="shared" si="1"/>
        <v>0</v>
      </c>
      <c r="F70">
        <f>IF(มรส_08!C$17=A70,1,0)</f>
        <v>0</v>
      </c>
      <c r="G70">
        <f>IF(มรส_08!C$18=A70,1,0)</f>
        <v>0</v>
      </c>
      <c r="H70">
        <f>IF(มรส_08!C$19=A70,1,0)</f>
        <v>0</v>
      </c>
      <c r="I70">
        <f>IF(มรส_08!C$20=A70,1,0)</f>
        <v>0</v>
      </c>
      <c r="J70">
        <f>IF(มรส_08!C$21=A70,1,0)</f>
        <v>0</v>
      </c>
      <c r="K70">
        <f>IF(มรส_08!C$22=A70,1,0)</f>
        <v>0</v>
      </c>
      <c r="L70">
        <f>IF(มรส_08!C$23=A70,1,0)</f>
        <v>0</v>
      </c>
      <c r="M70">
        <f>IF(มรส_08!C$24=A70,1,0)</f>
        <v>0</v>
      </c>
    </row>
    <row r="71" spans="1:13" x14ac:dyDescent="0.6">
      <c r="A71">
        <f>มรส_09!D33</f>
        <v>46</v>
      </c>
      <c r="B71" t="str">
        <f>มรส_09!E33</f>
        <v xml:space="preserve"> </v>
      </c>
      <c r="C71">
        <f t="shared" si="1"/>
        <v>0</v>
      </c>
      <c r="F71">
        <f>IF(มรส_08!C$17=A71,1,0)</f>
        <v>0</v>
      </c>
      <c r="G71">
        <f>IF(มรส_08!C$18=A71,1,0)</f>
        <v>0</v>
      </c>
      <c r="H71">
        <f>IF(มรส_08!C$19=A71,1,0)</f>
        <v>0</v>
      </c>
      <c r="I71">
        <f>IF(มรส_08!C$20=A71,1,0)</f>
        <v>0</v>
      </c>
      <c r="J71">
        <f>IF(มรส_08!C$21=A71,1,0)</f>
        <v>0</v>
      </c>
      <c r="K71">
        <f>IF(มรส_08!C$22=A71,1,0)</f>
        <v>0</v>
      </c>
      <c r="L71">
        <f>IF(มรส_08!C$23=A71,1,0)</f>
        <v>0</v>
      </c>
      <c r="M71">
        <f>IF(มรส_08!C$24=A71,1,0)</f>
        <v>0</v>
      </c>
    </row>
    <row r="72" spans="1:13" x14ac:dyDescent="0.6">
      <c r="A72">
        <f>มรส_09!D34</f>
        <v>47</v>
      </c>
      <c r="B72" t="str">
        <f>มรส_09!E34</f>
        <v xml:space="preserve"> </v>
      </c>
      <c r="C72">
        <f t="shared" si="1"/>
        <v>101</v>
      </c>
      <c r="F72">
        <f>IF(มรส_08!C$17=A72,1,0)</f>
        <v>0</v>
      </c>
      <c r="G72">
        <f>IF(มรส_08!C$18=A72,1,0)</f>
        <v>0</v>
      </c>
      <c r="H72">
        <f>IF(มรส_08!C$19=A72,1,0)</f>
        <v>0</v>
      </c>
      <c r="I72">
        <f>IF(มรส_08!C$20=A72,1,0)</f>
        <v>0</v>
      </c>
      <c r="J72">
        <f>IF(มรส_08!C$21=A72,1,0)</f>
        <v>0</v>
      </c>
      <c r="K72">
        <f>IF(มรส_08!C$22=A72,1,0)</f>
        <v>1</v>
      </c>
      <c r="L72">
        <f>IF(มรส_08!C$23=A72,1,0)</f>
        <v>0</v>
      </c>
      <c r="M72">
        <f>IF(มรส_08!C$24=A72,1,0)</f>
        <v>0</v>
      </c>
    </row>
    <row r="73" spans="1:13" x14ac:dyDescent="0.6">
      <c r="A73">
        <f>มรส_09!D35</f>
        <v>48</v>
      </c>
      <c r="B73" t="str">
        <f>มรส_09!E35</f>
        <v xml:space="preserve"> </v>
      </c>
      <c r="C73">
        <f t="shared" si="1"/>
        <v>0</v>
      </c>
      <c r="F73">
        <f>IF(มรส_08!C$17=A73,1,0)</f>
        <v>0</v>
      </c>
      <c r="G73">
        <f>IF(มรส_08!C$18=A73,1,0)</f>
        <v>0</v>
      </c>
      <c r="H73">
        <f>IF(มรส_08!C$19=A73,1,0)</f>
        <v>0</v>
      </c>
      <c r="I73">
        <f>IF(มรส_08!C$20=A73,1,0)</f>
        <v>0</v>
      </c>
      <c r="J73">
        <f>IF(มรส_08!C$21=A73,1,0)</f>
        <v>0</v>
      </c>
      <c r="K73">
        <f>IF(มรส_08!C$22=A73,1,0)</f>
        <v>0</v>
      </c>
      <c r="L73">
        <f>IF(มรส_08!C$23=A73,1,0)</f>
        <v>0</v>
      </c>
      <c r="M73">
        <f>IF(มรส_08!C$24=A73,1,0)</f>
        <v>0</v>
      </c>
    </row>
    <row r="74" spans="1:13" x14ac:dyDescent="0.6">
      <c r="A74">
        <f>มรส_09!D36</f>
        <v>49</v>
      </c>
      <c r="B74" t="str">
        <f>มรส_09!E36</f>
        <v xml:space="preserve"> </v>
      </c>
      <c r="C74">
        <f t="shared" si="1"/>
        <v>0</v>
      </c>
      <c r="F74">
        <f>IF(มรส_08!C$17=A74,1,0)</f>
        <v>0</v>
      </c>
      <c r="G74">
        <f>IF(มรส_08!C$18=A74,1,0)</f>
        <v>0</v>
      </c>
      <c r="H74">
        <f>IF(มรส_08!C$19=A74,1,0)</f>
        <v>0</v>
      </c>
      <c r="I74">
        <f>IF(มรส_08!C$20=A74,1,0)</f>
        <v>0</v>
      </c>
      <c r="J74">
        <f>IF(มรส_08!C$21=A74,1,0)</f>
        <v>0</v>
      </c>
      <c r="K74">
        <f>IF(มรส_08!C$22=A74,1,0)</f>
        <v>0</v>
      </c>
      <c r="L74">
        <f>IF(มรส_08!C$23=A74,1,0)</f>
        <v>0</v>
      </c>
      <c r="M74">
        <f>IF(มรส_08!C$24=A74,1,0)</f>
        <v>0</v>
      </c>
    </row>
    <row r="75" spans="1:13" x14ac:dyDescent="0.6">
      <c r="A75">
        <f>มรส_09!G12</f>
        <v>50</v>
      </c>
      <c r="B75" t="str">
        <f>มรส_09!H12</f>
        <v xml:space="preserve"> </v>
      </c>
      <c r="C75">
        <f t="shared" si="1"/>
        <v>0</v>
      </c>
      <c r="F75">
        <f>IF(มรส_08!C$17=A75,1,0)</f>
        <v>0</v>
      </c>
      <c r="G75">
        <f>IF(มรส_08!C$18=A75,1,0)</f>
        <v>0</v>
      </c>
      <c r="H75">
        <f>IF(มรส_08!C$19=A75,1,0)</f>
        <v>0</v>
      </c>
      <c r="I75">
        <f>IF(มรส_08!C$20=A75,1,0)</f>
        <v>0</v>
      </c>
      <c r="J75">
        <f>IF(มรส_08!C$21=A75,1,0)</f>
        <v>0</v>
      </c>
      <c r="K75">
        <f>IF(มรส_08!C$22=A75,1,0)</f>
        <v>0</v>
      </c>
      <c r="L75">
        <f>IF(มรส_08!C$23=A75,1,0)</f>
        <v>0</v>
      </c>
      <c r="M75">
        <f>IF(มรส_08!C$24=A75,1,0)</f>
        <v>0</v>
      </c>
    </row>
    <row r="76" spans="1:13" x14ac:dyDescent="0.6">
      <c r="A76">
        <f>มรส_09!G13</f>
        <v>51</v>
      </c>
      <c r="B76" t="str">
        <f>มรส_09!H13</f>
        <v xml:space="preserve"> </v>
      </c>
      <c r="C76">
        <f t="shared" si="1"/>
        <v>0</v>
      </c>
      <c r="F76">
        <f>IF(มรส_08!C$17=A76,1,0)</f>
        <v>0</v>
      </c>
      <c r="G76">
        <f>IF(มรส_08!C$18=A76,1,0)</f>
        <v>0</v>
      </c>
      <c r="H76">
        <f>IF(มรส_08!C$19=A76,1,0)</f>
        <v>0</v>
      </c>
      <c r="I76">
        <f>IF(มรส_08!C$20=A76,1,0)</f>
        <v>0</v>
      </c>
      <c r="J76">
        <f>IF(มรส_08!C$21=A76,1,0)</f>
        <v>0</v>
      </c>
      <c r="K76">
        <f>IF(มรส_08!C$22=A76,1,0)</f>
        <v>0</v>
      </c>
      <c r="L76">
        <f>IF(มรส_08!C$23=A76,1,0)</f>
        <v>0</v>
      </c>
      <c r="M76">
        <f>IF(มรส_08!C$24=A76,1,0)</f>
        <v>0</v>
      </c>
    </row>
    <row r="77" spans="1:13" x14ac:dyDescent="0.6">
      <c r="A77">
        <f>มรส_09!G14</f>
        <v>52</v>
      </c>
      <c r="B77" t="str">
        <f>มรส_09!H14</f>
        <v xml:space="preserve"> </v>
      </c>
      <c r="C77">
        <f t="shared" si="1"/>
        <v>0</v>
      </c>
      <c r="F77">
        <f>IF(มรส_08!C$17=A77,1,0)</f>
        <v>0</v>
      </c>
      <c r="G77">
        <f>IF(มรส_08!C$18=A77,1,0)</f>
        <v>0</v>
      </c>
      <c r="H77">
        <f>IF(มรส_08!C$19=A77,1,0)</f>
        <v>0</v>
      </c>
      <c r="I77">
        <f>IF(มรส_08!C$20=A77,1,0)</f>
        <v>0</v>
      </c>
      <c r="J77">
        <f>IF(มรส_08!C$21=A77,1,0)</f>
        <v>0</v>
      </c>
      <c r="K77">
        <f>IF(มรส_08!C$22=A77,1,0)</f>
        <v>0</v>
      </c>
      <c r="L77">
        <f>IF(มรส_08!C$23=A77,1,0)</f>
        <v>0</v>
      </c>
      <c r="M77">
        <f>IF(มรส_08!C$24=A77,1,0)</f>
        <v>0</v>
      </c>
    </row>
    <row r="78" spans="1:13" x14ac:dyDescent="0.6">
      <c r="A78">
        <f>มรส_09!G15</f>
        <v>53</v>
      </c>
      <c r="B78" t="str">
        <f>มรส_09!H15</f>
        <v xml:space="preserve"> </v>
      </c>
      <c r="C78">
        <f t="shared" si="1"/>
        <v>101</v>
      </c>
      <c r="F78">
        <f>IF(มรส_08!C$17=A78,1,0)</f>
        <v>0</v>
      </c>
      <c r="G78">
        <f>IF(มรส_08!C$18=A78,1,0)</f>
        <v>0</v>
      </c>
      <c r="H78">
        <f>IF(มรส_08!C$19=A78,1,0)</f>
        <v>0</v>
      </c>
      <c r="I78">
        <f>IF(มรส_08!C$20=A78,1,0)</f>
        <v>0</v>
      </c>
      <c r="J78">
        <f>IF(มรส_08!C$21=A78,1,0)</f>
        <v>1</v>
      </c>
      <c r="K78">
        <f>IF(มรส_08!C$22=A78,1,0)</f>
        <v>0</v>
      </c>
      <c r="L78">
        <f>IF(มรส_08!C$23=A78,1,0)</f>
        <v>0</v>
      </c>
      <c r="M78">
        <f>IF(มรส_08!C$24=A78,1,0)</f>
        <v>0</v>
      </c>
    </row>
    <row r="79" spans="1:13" x14ac:dyDescent="0.6">
      <c r="A79">
        <f>มรส_09!G16</f>
        <v>54</v>
      </c>
      <c r="B79" t="str">
        <f>มรส_09!H16</f>
        <v xml:space="preserve"> </v>
      </c>
      <c r="C79">
        <f t="shared" si="1"/>
        <v>0</v>
      </c>
      <c r="F79">
        <f>IF(มรส_08!C$17=A79,1,0)</f>
        <v>0</v>
      </c>
      <c r="G79">
        <f>IF(มรส_08!C$18=A79,1,0)</f>
        <v>0</v>
      </c>
      <c r="H79">
        <f>IF(มรส_08!C$19=A79,1,0)</f>
        <v>0</v>
      </c>
      <c r="I79">
        <f>IF(มรส_08!C$20=A79,1,0)</f>
        <v>0</v>
      </c>
      <c r="J79">
        <f>IF(มรส_08!C$21=A79,1,0)</f>
        <v>0</v>
      </c>
      <c r="K79">
        <f>IF(มรส_08!C$22=A79,1,0)</f>
        <v>0</v>
      </c>
      <c r="L79">
        <f>IF(มรส_08!C$23=A79,1,0)</f>
        <v>0</v>
      </c>
      <c r="M79">
        <f>IF(มรส_08!C$24=A79,1,0)</f>
        <v>0</v>
      </c>
    </row>
    <row r="80" spans="1:13" x14ac:dyDescent="0.6">
      <c r="A80">
        <f>มรส_09!G17</f>
        <v>55</v>
      </c>
      <c r="B80" t="str">
        <f>มรส_09!H17</f>
        <v xml:space="preserve"> </v>
      </c>
      <c r="C80">
        <f t="shared" si="1"/>
        <v>0</v>
      </c>
      <c r="F80">
        <f>IF(มรส_08!C$17=A80,1,0)</f>
        <v>0</v>
      </c>
      <c r="G80">
        <f>IF(มรส_08!C$18=A80,1,0)</f>
        <v>0</v>
      </c>
      <c r="H80">
        <f>IF(มรส_08!C$19=A80,1,0)</f>
        <v>0</v>
      </c>
      <c r="I80">
        <f>IF(มรส_08!C$20=A80,1,0)</f>
        <v>0</v>
      </c>
      <c r="J80">
        <f>IF(มรส_08!C$21=A80,1,0)</f>
        <v>0</v>
      </c>
      <c r="K80">
        <f>IF(มรส_08!C$22=A80,1,0)</f>
        <v>0</v>
      </c>
      <c r="L80">
        <f>IF(มรส_08!C$23=A80,1,0)</f>
        <v>0</v>
      </c>
      <c r="M80">
        <f>IF(มรส_08!C$24=A80,1,0)</f>
        <v>0</v>
      </c>
    </row>
    <row r="81" spans="1:13" x14ac:dyDescent="0.6">
      <c r="A81">
        <f>มรส_09!G18</f>
        <v>56</v>
      </c>
      <c r="B81" t="str">
        <f>มรส_09!H18</f>
        <v xml:space="preserve"> </v>
      </c>
      <c r="C81">
        <f t="shared" si="1"/>
        <v>0</v>
      </c>
      <c r="F81">
        <f>IF(มรส_08!C$17=A81,1,0)</f>
        <v>0</v>
      </c>
      <c r="G81">
        <f>IF(มรส_08!C$18=A81,1,0)</f>
        <v>0</v>
      </c>
      <c r="H81">
        <f>IF(มรส_08!C$19=A81,1,0)</f>
        <v>0</v>
      </c>
      <c r="I81">
        <f>IF(มรส_08!C$20=A81,1,0)</f>
        <v>0</v>
      </c>
      <c r="J81">
        <f>IF(มรส_08!C$21=A81,1,0)</f>
        <v>0</v>
      </c>
      <c r="K81">
        <f>IF(มรส_08!C$22=A81,1,0)</f>
        <v>0</v>
      </c>
      <c r="L81">
        <f>IF(มรส_08!C$23=A81,1,0)</f>
        <v>0</v>
      </c>
      <c r="M81">
        <f>IF(มรส_08!C$24=A81,1,0)</f>
        <v>0</v>
      </c>
    </row>
    <row r="82" spans="1:13" x14ac:dyDescent="0.6">
      <c r="A82">
        <f>มรส_09!G19</f>
        <v>57</v>
      </c>
      <c r="B82" t="str">
        <f>มรส_09!H19</f>
        <v xml:space="preserve"> </v>
      </c>
      <c r="C82">
        <f t="shared" si="1"/>
        <v>0</v>
      </c>
      <c r="F82">
        <f>IF(มรส_08!C$17=A82,1,0)</f>
        <v>0</v>
      </c>
      <c r="G82">
        <f>IF(มรส_08!C$18=A82,1,0)</f>
        <v>0</v>
      </c>
      <c r="H82">
        <f>IF(มรส_08!C$19=A82,1,0)</f>
        <v>0</v>
      </c>
      <c r="I82">
        <f>IF(มรส_08!C$20=A82,1,0)</f>
        <v>0</v>
      </c>
      <c r="J82">
        <f>IF(มรส_08!C$21=A82,1,0)</f>
        <v>0</v>
      </c>
      <c r="K82">
        <f>IF(มรส_08!C$22=A82,1,0)</f>
        <v>0</v>
      </c>
      <c r="L82">
        <f>IF(มรส_08!C$23=A82,1,0)</f>
        <v>0</v>
      </c>
      <c r="M82">
        <f>IF(มรส_08!C$24=A82,1,0)</f>
        <v>0</v>
      </c>
    </row>
    <row r="83" spans="1:13" x14ac:dyDescent="0.6">
      <c r="A83">
        <f>มรส_09!G20</f>
        <v>58</v>
      </c>
      <c r="B83" t="str">
        <f>มรส_09!H20</f>
        <v xml:space="preserve"> </v>
      </c>
      <c r="C83">
        <f t="shared" si="1"/>
        <v>0</v>
      </c>
      <c r="F83">
        <f>IF(มรส_08!C$17=A83,1,0)</f>
        <v>0</v>
      </c>
      <c r="G83">
        <f>IF(มรส_08!C$18=A83,1,0)</f>
        <v>0</v>
      </c>
      <c r="H83">
        <f>IF(มรส_08!C$19=A83,1,0)</f>
        <v>0</v>
      </c>
      <c r="I83">
        <f>IF(มรส_08!C$20=A83,1,0)</f>
        <v>0</v>
      </c>
      <c r="J83">
        <f>IF(มรส_08!C$21=A83,1,0)</f>
        <v>0</v>
      </c>
      <c r="K83">
        <f>IF(มรส_08!C$22=A83,1,0)</f>
        <v>0</v>
      </c>
      <c r="L83">
        <f>IF(มรส_08!C$23=A83,1,0)</f>
        <v>0</v>
      </c>
      <c r="M83">
        <f>IF(มรส_08!C$24=A83,1,0)</f>
        <v>0</v>
      </c>
    </row>
    <row r="84" spans="1:13" x14ac:dyDescent="0.6">
      <c r="A84">
        <f>มรส_09!G21</f>
        <v>59</v>
      </c>
      <c r="B84" t="str">
        <f>มรส_09!H21</f>
        <v xml:space="preserve"> </v>
      </c>
      <c r="C84">
        <f t="shared" si="1"/>
        <v>0</v>
      </c>
      <c r="F84">
        <f>IF(มรส_08!C$17=A84,1,0)</f>
        <v>0</v>
      </c>
      <c r="G84">
        <f>IF(มรส_08!C$18=A84,1,0)</f>
        <v>0</v>
      </c>
      <c r="H84">
        <f>IF(มรส_08!C$19=A84,1,0)</f>
        <v>0</v>
      </c>
      <c r="I84">
        <f>IF(มรส_08!C$20=A84,1,0)</f>
        <v>0</v>
      </c>
      <c r="J84">
        <f>IF(มรส_08!C$21=A84,1,0)</f>
        <v>0</v>
      </c>
      <c r="K84">
        <f>IF(มรส_08!C$22=A84,1,0)</f>
        <v>0</v>
      </c>
      <c r="L84">
        <f>IF(มรส_08!C$23=A84,1,0)</f>
        <v>0</v>
      </c>
      <c r="M84">
        <f>IF(มรส_08!C$24=A84,1,0)</f>
        <v>0</v>
      </c>
    </row>
    <row r="85" spans="1:13" x14ac:dyDescent="0.6">
      <c r="A85">
        <f>มรส_09!G22</f>
        <v>60</v>
      </c>
      <c r="B85" t="str">
        <f>มรส_09!H22</f>
        <v xml:space="preserve"> </v>
      </c>
      <c r="C85">
        <f t="shared" si="1"/>
        <v>101</v>
      </c>
      <c r="F85">
        <f>IF(มรส_08!C$17=A85,1,0)</f>
        <v>0</v>
      </c>
      <c r="G85">
        <f>IF(มรส_08!C$18=A85,1,0)</f>
        <v>0</v>
      </c>
      <c r="H85">
        <f>IF(มรส_08!C$19=A85,1,0)</f>
        <v>0</v>
      </c>
      <c r="I85">
        <f>IF(มรส_08!C$20=A85,1,0)</f>
        <v>1</v>
      </c>
      <c r="J85">
        <f>IF(มรส_08!C$21=A85,1,0)</f>
        <v>0</v>
      </c>
      <c r="K85">
        <f>IF(มรส_08!C$22=A85,1,0)</f>
        <v>0</v>
      </c>
      <c r="L85">
        <f>IF(มรส_08!C$23=A85,1,0)</f>
        <v>0</v>
      </c>
      <c r="M85">
        <f>IF(มรส_08!C$24=A85,1,0)</f>
        <v>0</v>
      </c>
    </row>
    <row r="86" spans="1:13" x14ac:dyDescent="0.6">
      <c r="A86">
        <f>มรส_09!G23</f>
        <v>61</v>
      </c>
      <c r="B86" t="str">
        <f>มรส_09!H23</f>
        <v xml:space="preserve"> </v>
      </c>
      <c r="C86">
        <f t="shared" si="1"/>
        <v>0</v>
      </c>
      <c r="F86">
        <f>IF(มรส_08!C$17=A86,1,0)</f>
        <v>0</v>
      </c>
      <c r="G86">
        <f>IF(มรส_08!C$18=A86,1,0)</f>
        <v>0</v>
      </c>
      <c r="H86">
        <f>IF(มรส_08!C$19=A86,1,0)</f>
        <v>0</v>
      </c>
      <c r="I86">
        <f>IF(มรส_08!C$20=A86,1,0)</f>
        <v>0</v>
      </c>
      <c r="J86">
        <f>IF(มรส_08!C$21=A86,1,0)</f>
        <v>0</v>
      </c>
      <c r="K86">
        <f>IF(มรส_08!C$22=A86,1,0)</f>
        <v>0</v>
      </c>
      <c r="L86">
        <f>IF(มรส_08!C$23=A86,1,0)</f>
        <v>0</v>
      </c>
      <c r="M86">
        <f>IF(มรส_08!C$24=A86,1,0)</f>
        <v>0</v>
      </c>
    </row>
    <row r="87" spans="1:13" x14ac:dyDescent="0.6">
      <c r="A87">
        <f>มรส_09!G24</f>
        <v>62</v>
      </c>
      <c r="B87" t="str">
        <f>มรส_09!H24</f>
        <v xml:space="preserve"> </v>
      </c>
      <c r="C87">
        <f t="shared" si="1"/>
        <v>0</v>
      </c>
      <c r="F87">
        <f>IF(มรส_08!C$17=A87,1,0)</f>
        <v>0</v>
      </c>
      <c r="G87">
        <f>IF(มรส_08!C$18=A87,1,0)</f>
        <v>0</v>
      </c>
      <c r="H87">
        <f>IF(มรส_08!C$19=A87,1,0)</f>
        <v>0</v>
      </c>
      <c r="I87">
        <f>IF(มรส_08!C$20=A87,1,0)</f>
        <v>0</v>
      </c>
      <c r="J87">
        <f>IF(มรส_08!C$21=A87,1,0)</f>
        <v>0</v>
      </c>
      <c r="K87">
        <f>IF(มรส_08!C$22=A87,1,0)</f>
        <v>0</v>
      </c>
      <c r="L87">
        <f>IF(มรส_08!C$23=A87,1,0)</f>
        <v>0</v>
      </c>
      <c r="M87">
        <f>IF(มรส_08!C$24=A87,1,0)</f>
        <v>0</v>
      </c>
    </row>
    <row r="88" spans="1:13" x14ac:dyDescent="0.6">
      <c r="A88">
        <f>มรส_09!G25</f>
        <v>63</v>
      </c>
      <c r="B88" t="str">
        <f>มรส_09!H25</f>
        <v xml:space="preserve"> </v>
      </c>
      <c r="C88">
        <f t="shared" si="1"/>
        <v>0</v>
      </c>
      <c r="F88">
        <f>IF(มรส_08!C$17=A88,1,0)</f>
        <v>0</v>
      </c>
      <c r="G88">
        <f>IF(มรส_08!C$18=A88,1,0)</f>
        <v>0</v>
      </c>
      <c r="H88">
        <f>IF(มรส_08!C$19=A88,1,0)</f>
        <v>0</v>
      </c>
      <c r="I88">
        <f>IF(มรส_08!C$20=A88,1,0)</f>
        <v>0</v>
      </c>
      <c r="J88">
        <f>IF(มรส_08!C$21=A88,1,0)</f>
        <v>0</v>
      </c>
      <c r="K88">
        <f>IF(มรส_08!C$22=A88,1,0)</f>
        <v>0</v>
      </c>
      <c r="L88">
        <f>IF(มรส_08!C$23=A88,1,0)</f>
        <v>0</v>
      </c>
      <c r="M88">
        <f>IF(มรส_08!C$24=A88,1,0)</f>
        <v>0</v>
      </c>
    </row>
    <row r="89" spans="1:13" x14ac:dyDescent="0.6">
      <c r="A89">
        <f>มรส_09!G26</f>
        <v>64</v>
      </c>
      <c r="B89" t="str">
        <f>มรส_09!H26</f>
        <v xml:space="preserve"> </v>
      </c>
      <c r="C89">
        <f t="shared" ref="C89:C125" si="2">IF(SUM(F89:M89)&gt;0,$B$127+1,0)</f>
        <v>0</v>
      </c>
      <c r="F89">
        <f>IF(มรส_08!C$17=A89,1,0)</f>
        <v>0</v>
      </c>
      <c r="G89">
        <f>IF(มรส_08!C$18=A89,1,0)</f>
        <v>0</v>
      </c>
      <c r="H89">
        <f>IF(มรส_08!C$19=A89,1,0)</f>
        <v>0</v>
      </c>
      <c r="I89">
        <f>IF(มรส_08!C$20=A89,1,0)</f>
        <v>0</v>
      </c>
      <c r="J89">
        <f>IF(มรส_08!C$21=A89,1,0)</f>
        <v>0</v>
      </c>
      <c r="K89">
        <f>IF(มรส_08!C$22=A89,1,0)</f>
        <v>0</v>
      </c>
      <c r="L89">
        <f>IF(มรส_08!C$23=A89,1,0)</f>
        <v>0</v>
      </c>
      <c r="M89">
        <f>IF(มรส_08!C$24=A89,1,0)</f>
        <v>0</v>
      </c>
    </row>
    <row r="90" spans="1:13" x14ac:dyDescent="0.6">
      <c r="A90">
        <f>มรส_09!G27</f>
        <v>65</v>
      </c>
      <c r="B90" t="str">
        <f>มรส_09!H27</f>
        <v xml:space="preserve"> </v>
      </c>
      <c r="C90">
        <f t="shared" si="2"/>
        <v>0</v>
      </c>
      <c r="F90">
        <f>IF(มรส_08!C$17=A90,1,0)</f>
        <v>0</v>
      </c>
      <c r="G90">
        <f>IF(มรส_08!C$18=A90,1,0)</f>
        <v>0</v>
      </c>
      <c r="H90">
        <f>IF(มรส_08!C$19=A90,1,0)</f>
        <v>0</v>
      </c>
      <c r="I90">
        <f>IF(มรส_08!C$20=A90,1,0)</f>
        <v>0</v>
      </c>
      <c r="J90">
        <f>IF(มรส_08!C$21=A90,1,0)</f>
        <v>0</v>
      </c>
      <c r="K90">
        <f>IF(มรส_08!C$22=A90,1,0)</f>
        <v>0</v>
      </c>
      <c r="L90">
        <f>IF(มรส_08!C$23=A90,1,0)</f>
        <v>0</v>
      </c>
      <c r="M90">
        <f>IF(มรส_08!C$24=A90,1,0)</f>
        <v>0</v>
      </c>
    </row>
    <row r="91" spans="1:13" x14ac:dyDescent="0.6">
      <c r="A91">
        <f>มรส_09!G28</f>
        <v>66</v>
      </c>
      <c r="B91" t="str">
        <f>มรส_09!H28</f>
        <v xml:space="preserve"> </v>
      </c>
      <c r="C91">
        <f t="shared" si="2"/>
        <v>0</v>
      </c>
      <c r="F91">
        <f>IF(มรส_08!C$17=A91,1,0)</f>
        <v>0</v>
      </c>
      <c r="G91">
        <f>IF(มรส_08!C$18=A91,1,0)</f>
        <v>0</v>
      </c>
      <c r="H91">
        <f>IF(มรส_08!C$19=A91,1,0)</f>
        <v>0</v>
      </c>
      <c r="I91">
        <f>IF(มรส_08!C$20=A91,1,0)</f>
        <v>0</v>
      </c>
      <c r="J91">
        <f>IF(มรส_08!C$21=A91,1,0)</f>
        <v>0</v>
      </c>
      <c r="K91">
        <f>IF(มรส_08!C$22=A91,1,0)</f>
        <v>0</v>
      </c>
      <c r="L91">
        <f>IF(มรส_08!C$23=A91,1,0)</f>
        <v>0</v>
      </c>
      <c r="M91">
        <f>IF(มรส_08!C$24=A91,1,0)</f>
        <v>0</v>
      </c>
    </row>
    <row r="92" spans="1:13" x14ac:dyDescent="0.6">
      <c r="A92">
        <f>มรส_09!G29</f>
        <v>67</v>
      </c>
      <c r="B92" t="str">
        <f>มรส_09!H29</f>
        <v xml:space="preserve"> </v>
      </c>
      <c r="C92">
        <f t="shared" si="2"/>
        <v>101</v>
      </c>
      <c r="F92">
        <f>IF(มรส_08!C$17=A92,1,0)</f>
        <v>0</v>
      </c>
      <c r="G92">
        <f>IF(มรส_08!C$18=A92,1,0)</f>
        <v>0</v>
      </c>
      <c r="H92">
        <f>IF(มรส_08!C$19=A92,1,0)</f>
        <v>1</v>
      </c>
      <c r="I92">
        <f>IF(มรส_08!C$20=A92,1,0)</f>
        <v>0</v>
      </c>
      <c r="J92">
        <f>IF(มรส_08!C$21=A92,1,0)</f>
        <v>0</v>
      </c>
      <c r="K92">
        <f>IF(มรส_08!C$22=A92,1,0)</f>
        <v>0</v>
      </c>
      <c r="L92">
        <f>IF(มรส_08!C$23=A92,1,0)</f>
        <v>0</v>
      </c>
      <c r="M92">
        <f>IF(มรส_08!C$24=A92,1,0)</f>
        <v>0</v>
      </c>
    </row>
    <row r="93" spans="1:13" x14ac:dyDescent="0.6">
      <c r="A93">
        <f>มรส_09!G30</f>
        <v>68</v>
      </c>
      <c r="B93" t="str">
        <f>มรส_09!H30</f>
        <v xml:space="preserve"> </v>
      </c>
      <c r="C93">
        <f t="shared" si="2"/>
        <v>0</v>
      </c>
      <c r="F93">
        <f>IF(มรส_08!C$17=A93,1,0)</f>
        <v>0</v>
      </c>
      <c r="G93">
        <f>IF(มรส_08!C$18=A93,1,0)</f>
        <v>0</v>
      </c>
      <c r="H93">
        <f>IF(มรส_08!C$19=A93,1,0)</f>
        <v>0</v>
      </c>
      <c r="I93">
        <f>IF(มรส_08!C$20=A93,1,0)</f>
        <v>0</v>
      </c>
      <c r="J93">
        <f>IF(มรส_08!C$21=A93,1,0)</f>
        <v>0</v>
      </c>
      <c r="K93">
        <f>IF(มรส_08!C$22=A93,1,0)</f>
        <v>0</v>
      </c>
      <c r="L93">
        <f>IF(มรส_08!C$23=A93,1,0)</f>
        <v>0</v>
      </c>
      <c r="M93">
        <f>IF(มรส_08!C$24=A93,1,0)</f>
        <v>0</v>
      </c>
    </row>
    <row r="94" spans="1:13" x14ac:dyDescent="0.6">
      <c r="A94">
        <f>มรส_09!G31</f>
        <v>69</v>
      </c>
      <c r="B94" t="str">
        <f>มรส_09!H31</f>
        <v xml:space="preserve"> </v>
      </c>
      <c r="C94">
        <f t="shared" si="2"/>
        <v>0</v>
      </c>
      <c r="F94">
        <f>IF(มรส_08!C$17=A94,1,0)</f>
        <v>0</v>
      </c>
      <c r="G94">
        <f>IF(มรส_08!C$18=A94,1,0)</f>
        <v>0</v>
      </c>
      <c r="H94">
        <f>IF(มรส_08!C$19=A94,1,0)</f>
        <v>0</v>
      </c>
      <c r="I94">
        <f>IF(มรส_08!C$20=A94,1,0)</f>
        <v>0</v>
      </c>
      <c r="J94">
        <f>IF(มรส_08!C$21=A94,1,0)</f>
        <v>0</v>
      </c>
      <c r="K94">
        <f>IF(มรส_08!C$22=A94,1,0)</f>
        <v>0</v>
      </c>
      <c r="L94">
        <f>IF(มรส_08!C$23=A94,1,0)</f>
        <v>0</v>
      </c>
      <c r="M94">
        <f>IF(มรส_08!C$24=A94,1,0)</f>
        <v>0</v>
      </c>
    </row>
    <row r="95" spans="1:13" x14ac:dyDescent="0.6">
      <c r="A95">
        <f>มรส_09!G32</f>
        <v>70</v>
      </c>
      <c r="B95" t="str">
        <f>มรส_09!H32</f>
        <v xml:space="preserve"> </v>
      </c>
      <c r="C95">
        <f t="shared" si="2"/>
        <v>0</v>
      </c>
      <c r="F95">
        <f>IF(มรส_08!C$17=A95,1,0)</f>
        <v>0</v>
      </c>
      <c r="G95">
        <f>IF(มรส_08!C$18=A95,1,0)</f>
        <v>0</v>
      </c>
      <c r="H95">
        <f>IF(มรส_08!C$19=A95,1,0)</f>
        <v>0</v>
      </c>
      <c r="I95">
        <f>IF(มรส_08!C$20=A95,1,0)</f>
        <v>0</v>
      </c>
      <c r="J95">
        <f>IF(มรส_08!C$21=A95,1,0)</f>
        <v>0</v>
      </c>
      <c r="K95">
        <f>IF(มรส_08!C$22=A95,1,0)</f>
        <v>0</v>
      </c>
      <c r="L95">
        <f>IF(มรส_08!C$23=A95,1,0)</f>
        <v>0</v>
      </c>
      <c r="M95">
        <f>IF(มรส_08!C$24=A95,1,0)</f>
        <v>0</v>
      </c>
    </row>
    <row r="96" spans="1:13" x14ac:dyDescent="0.6">
      <c r="A96">
        <f>มรส_09!G33</f>
        <v>71</v>
      </c>
      <c r="B96" t="str">
        <f>มรส_09!H33</f>
        <v xml:space="preserve"> </v>
      </c>
      <c r="C96">
        <f t="shared" si="2"/>
        <v>0</v>
      </c>
      <c r="F96">
        <f>IF(มรส_08!C$17=A96,1,0)</f>
        <v>0</v>
      </c>
      <c r="G96">
        <f>IF(มรส_08!C$18=A96,1,0)</f>
        <v>0</v>
      </c>
      <c r="H96">
        <f>IF(มรส_08!C$19=A96,1,0)</f>
        <v>0</v>
      </c>
      <c r="I96">
        <f>IF(มรส_08!C$20=A96,1,0)</f>
        <v>0</v>
      </c>
      <c r="J96">
        <f>IF(มรส_08!C$21=A96,1,0)</f>
        <v>0</v>
      </c>
      <c r="K96">
        <f>IF(มรส_08!C$22=A96,1,0)</f>
        <v>0</v>
      </c>
      <c r="L96">
        <f>IF(มรส_08!C$23=A96,1,0)</f>
        <v>0</v>
      </c>
      <c r="M96">
        <f>IF(มรส_08!C$24=A96,1,0)</f>
        <v>0</v>
      </c>
    </row>
    <row r="97" spans="1:13" x14ac:dyDescent="0.6">
      <c r="A97">
        <f>มรส_09!G34</f>
        <v>72</v>
      </c>
      <c r="B97" t="str">
        <f>มรส_09!H34</f>
        <v xml:space="preserve"> </v>
      </c>
      <c r="C97">
        <f t="shared" si="2"/>
        <v>0</v>
      </c>
      <c r="F97">
        <f>IF(มรส_08!C$17=A97,1,0)</f>
        <v>0</v>
      </c>
      <c r="G97">
        <f>IF(มรส_08!C$18=A97,1,0)</f>
        <v>0</v>
      </c>
      <c r="H97">
        <f>IF(มรส_08!C$19=A97,1,0)</f>
        <v>0</v>
      </c>
      <c r="I97">
        <f>IF(มรส_08!C$20=A97,1,0)</f>
        <v>0</v>
      </c>
      <c r="J97">
        <f>IF(มรส_08!C$21=A97,1,0)</f>
        <v>0</v>
      </c>
      <c r="K97">
        <f>IF(มรส_08!C$22=A97,1,0)</f>
        <v>0</v>
      </c>
      <c r="L97">
        <f>IF(มรส_08!C$23=A97,1,0)</f>
        <v>0</v>
      </c>
      <c r="M97">
        <f>IF(มรส_08!C$24=A97,1,0)</f>
        <v>0</v>
      </c>
    </row>
    <row r="98" spans="1:13" x14ac:dyDescent="0.6">
      <c r="A98">
        <f>มรส_09!G35</f>
        <v>73</v>
      </c>
      <c r="B98" t="str">
        <f>มรส_09!H35</f>
        <v xml:space="preserve"> </v>
      </c>
      <c r="C98">
        <f t="shared" si="2"/>
        <v>0</v>
      </c>
      <c r="F98">
        <f>IF(มรส_08!C$17=A98,1,0)</f>
        <v>0</v>
      </c>
      <c r="G98">
        <f>IF(มรส_08!C$18=A98,1,0)</f>
        <v>0</v>
      </c>
      <c r="H98">
        <f>IF(มรส_08!C$19=A98,1,0)</f>
        <v>0</v>
      </c>
      <c r="I98">
        <f>IF(มรส_08!C$20=A98,1,0)</f>
        <v>0</v>
      </c>
      <c r="J98">
        <f>IF(มรส_08!C$21=A98,1,0)</f>
        <v>0</v>
      </c>
      <c r="K98">
        <f>IF(มรส_08!C$22=A98,1,0)</f>
        <v>0</v>
      </c>
      <c r="L98">
        <f>IF(มรส_08!C$23=A98,1,0)</f>
        <v>0</v>
      </c>
      <c r="M98">
        <f>IF(มรส_08!C$24=A98,1,0)</f>
        <v>0</v>
      </c>
    </row>
    <row r="99" spans="1:13" x14ac:dyDescent="0.6">
      <c r="A99">
        <f>มรส_09!G36</f>
        <v>74</v>
      </c>
      <c r="B99" t="str">
        <f>มรส_09!H36</f>
        <v xml:space="preserve"> </v>
      </c>
      <c r="C99">
        <f t="shared" si="2"/>
        <v>101</v>
      </c>
      <c r="F99">
        <f>IF(มรส_08!C$17=A99,1,0)</f>
        <v>0</v>
      </c>
      <c r="G99">
        <f>IF(มรส_08!C$18=A99,1,0)</f>
        <v>1</v>
      </c>
      <c r="H99">
        <f>IF(มรส_08!C$19=A99,1,0)</f>
        <v>0</v>
      </c>
      <c r="I99">
        <f>IF(มรส_08!C$20=A99,1,0)</f>
        <v>0</v>
      </c>
      <c r="J99">
        <f>IF(มรส_08!C$21=A99,1,0)</f>
        <v>0</v>
      </c>
      <c r="K99">
        <f>IF(มรส_08!C$22=A99,1,0)</f>
        <v>0</v>
      </c>
      <c r="L99">
        <f>IF(มรส_08!C$23=A99,1,0)</f>
        <v>0</v>
      </c>
      <c r="M99">
        <f>IF(มรส_08!C$24=A99,1,0)</f>
        <v>0</v>
      </c>
    </row>
    <row r="100" spans="1:13" x14ac:dyDescent="0.6">
      <c r="A100">
        <f>มรส_09!J12</f>
        <v>75</v>
      </c>
      <c r="B100" t="str">
        <f>มรส_09!K12</f>
        <v xml:space="preserve"> </v>
      </c>
      <c r="C100">
        <f t="shared" si="2"/>
        <v>0</v>
      </c>
      <c r="F100">
        <f>IF(มรส_08!C$17=A100,1,0)</f>
        <v>0</v>
      </c>
      <c r="G100">
        <f>IF(มรส_08!C$18=A100,1,0)</f>
        <v>0</v>
      </c>
      <c r="H100">
        <f>IF(มรส_08!C$19=A100,1,0)</f>
        <v>0</v>
      </c>
      <c r="I100">
        <f>IF(มรส_08!C$20=A100,1,0)</f>
        <v>0</v>
      </c>
      <c r="J100">
        <f>IF(มรส_08!C$21=A100,1,0)</f>
        <v>0</v>
      </c>
      <c r="K100">
        <f>IF(มรส_08!C$22=A100,1,0)</f>
        <v>0</v>
      </c>
      <c r="L100">
        <f>IF(มรส_08!C$23=A100,1,0)</f>
        <v>0</v>
      </c>
      <c r="M100">
        <f>IF(มรส_08!C$24=A100,1,0)</f>
        <v>0</v>
      </c>
    </row>
    <row r="101" spans="1:13" x14ac:dyDescent="0.6">
      <c r="A101">
        <f>มรส_09!J13</f>
        <v>76</v>
      </c>
      <c r="B101" t="str">
        <f>มรส_09!K13</f>
        <v xml:space="preserve"> </v>
      </c>
      <c r="C101">
        <f t="shared" si="2"/>
        <v>0</v>
      </c>
      <c r="F101">
        <f>IF(มรส_08!C$17=A101,1,0)</f>
        <v>0</v>
      </c>
      <c r="G101">
        <f>IF(มรส_08!C$18=A101,1,0)</f>
        <v>0</v>
      </c>
      <c r="H101">
        <f>IF(มรส_08!C$19=A101,1,0)</f>
        <v>0</v>
      </c>
      <c r="I101">
        <f>IF(มรส_08!C$20=A101,1,0)</f>
        <v>0</v>
      </c>
      <c r="J101">
        <f>IF(มรส_08!C$21=A101,1,0)</f>
        <v>0</v>
      </c>
      <c r="K101">
        <f>IF(มรส_08!C$22=A101,1,0)</f>
        <v>0</v>
      </c>
      <c r="L101">
        <f>IF(มรส_08!C$23=A101,1,0)</f>
        <v>0</v>
      </c>
      <c r="M101">
        <f>IF(มรส_08!C$24=A101,1,0)</f>
        <v>0</v>
      </c>
    </row>
    <row r="102" spans="1:13" x14ac:dyDescent="0.6">
      <c r="A102">
        <f>มรส_09!J14</f>
        <v>77</v>
      </c>
      <c r="B102" t="str">
        <f>มรส_09!K14</f>
        <v xml:space="preserve"> </v>
      </c>
      <c r="C102">
        <f t="shared" si="2"/>
        <v>0</v>
      </c>
      <c r="F102">
        <f>IF(มรส_08!C$17=A102,1,0)</f>
        <v>0</v>
      </c>
      <c r="G102">
        <f>IF(มรส_08!C$18=A102,1,0)</f>
        <v>0</v>
      </c>
      <c r="H102">
        <f>IF(มรส_08!C$19=A102,1,0)</f>
        <v>0</v>
      </c>
      <c r="I102">
        <f>IF(มรส_08!C$20=A102,1,0)</f>
        <v>0</v>
      </c>
      <c r="J102">
        <f>IF(มรส_08!C$21=A102,1,0)</f>
        <v>0</v>
      </c>
      <c r="K102">
        <f>IF(มรส_08!C$22=A102,1,0)</f>
        <v>0</v>
      </c>
      <c r="L102">
        <f>IF(มรส_08!C$23=A102,1,0)</f>
        <v>0</v>
      </c>
      <c r="M102">
        <f>IF(มรส_08!C$24=A102,1,0)</f>
        <v>0</v>
      </c>
    </row>
    <row r="103" spans="1:13" x14ac:dyDescent="0.6">
      <c r="A103">
        <f>มรส_09!J15</f>
        <v>78</v>
      </c>
      <c r="B103" t="str">
        <f>มรส_09!K15</f>
        <v xml:space="preserve"> </v>
      </c>
      <c r="C103">
        <f t="shared" si="2"/>
        <v>0</v>
      </c>
      <c r="F103">
        <f>IF(มรส_08!C$17=A103,1,0)</f>
        <v>0</v>
      </c>
      <c r="G103">
        <f>IF(มรส_08!C$18=A103,1,0)</f>
        <v>0</v>
      </c>
      <c r="H103">
        <f>IF(มรส_08!C$19=A103,1,0)</f>
        <v>0</v>
      </c>
      <c r="I103">
        <f>IF(มรส_08!C$20=A103,1,0)</f>
        <v>0</v>
      </c>
      <c r="J103">
        <f>IF(มรส_08!C$21=A103,1,0)</f>
        <v>0</v>
      </c>
      <c r="K103">
        <f>IF(มรส_08!C$22=A103,1,0)</f>
        <v>0</v>
      </c>
      <c r="L103">
        <f>IF(มรส_08!C$23=A103,1,0)</f>
        <v>0</v>
      </c>
      <c r="M103">
        <f>IF(มรส_08!C$24=A103,1,0)</f>
        <v>0</v>
      </c>
    </row>
    <row r="104" spans="1:13" x14ac:dyDescent="0.6">
      <c r="A104">
        <f>มรส_09!J16</f>
        <v>79</v>
      </c>
      <c r="B104" t="str">
        <f>มรส_09!K16</f>
        <v xml:space="preserve"> </v>
      </c>
      <c r="C104">
        <f t="shared" si="2"/>
        <v>0</v>
      </c>
      <c r="F104">
        <f>IF(มรส_08!C$17=A104,1,0)</f>
        <v>0</v>
      </c>
      <c r="G104">
        <f>IF(มรส_08!C$18=A104,1,0)</f>
        <v>0</v>
      </c>
      <c r="H104">
        <f>IF(มรส_08!C$19=A104,1,0)</f>
        <v>0</v>
      </c>
      <c r="I104">
        <f>IF(มรส_08!C$20=A104,1,0)</f>
        <v>0</v>
      </c>
      <c r="J104">
        <f>IF(มรส_08!C$21=A104,1,0)</f>
        <v>0</v>
      </c>
      <c r="K104">
        <f>IF(มรส_08!C$22=A104,1,0)</f>
        <v>0</v>
      </c>
      <c r="L104">
        <f>IF(มรส_08!C$23=A104,1,0)</f>
        <v>0</v>
      </c>
      <c r="M104">
        <f>IF(มรส_08!C$24=A104,1,0)</f>
        <v>0</v>
      </c>
    </row>
    <row r="105" spans="1:13" x14ac:dyDescent="0.6">
      <c r="A105">
        <f>มรส_09!J17</f>
        <v>80</v>
      </c>
      <c r="B105" t="str">
        <f>มรส_09!K17</f>
        <v xml:space="preserve"> </v>
      </c>
      <c r="C105">
        <f t="shared" si="2"/>
        <v>101</v>
      </c>
      <c r="F105">
        <f>IF(มรส_08!C$17=A105,1,0)</f>
        <v>1</v>
      </c>
      <c r="G105">
        <f>IF(มรส_08!C$18=A105,1,0)</f>
        <v>0</v>
      </c>
      <c r="H105">
        <f>IF(มรส_08!C$19=A105,1,0)</f>
        <v>0</v>
      </c>
      <c r="I105">
        <f>IF(มรส_08!C$20=A105,1,0)</f>
        <v>0</v>
      </c>
      <c r="J105">
        <f>IF(มรส_08!C$21=A105,1,0)</f>
        <v>0</v>
      </c>
      <c r="K105">
        <f>IF(มรส_08!C$22=A105,1,0)</f>
        <v>0</v>
      </c>
      <c r="L105">
        <f>IF(มรส_08!C$23=A105,1,0)</f>
        <v>0</v>
      </c>
      <c r="M105">
        <f>IF(มรส_08!C$24=A105,1,0)</f>
        <v>0</v>
      </c>
    </row>
    <row r="106" spans="1:13" x14ac:dyDescent="0.6">
      <c r="A106">
        <f>มรส_09!J18</f>
        <v>81</v>
      </c>
      <c r="B106" t="str">
        <f>มรส_09!K18</f>
        <v xml:space="preserve"> </v>
      </c>
      <c r="C106">
        <f t="shared" si="2"/>
        <v>0</v>
      </c>
      <c r="F106">
        <f>IF(มรส_08!C$17=A106,1,0)</f>
        <v>0</v>
      </c>
      <c r="G106">
        <f>IF(มรส_08!C$18=A106,1,0)</f>
        <v>0</v>
      </c>
      <c r="H106">
        <f>IF(มรส_08!C$19=A106,1,0)</f>
        <v>0</v>
      </c>
      <c r="I106">
        <f>IF(มรส_08!C$20=A106,1,0)</f>
        <v>0</v>
      </c>
      <c r="J106">
        <f>IF(มรส_08!C$21=A106,1,0)</f>
        <v>0</v>
      </c>
      <c r="K106">
        <f>IF(มรส_08!C$22=A106,1,0)</f>
        <v>0</v>
      </c>
      <c r="L106">
        <f>IF(มรส_08!C$23=A106,1,0)</f>
        <v>0</v>
      </c>
      <c r="M106">
        <f>IF(มรส_08!C$24=A106,1,0)</f>
        <v>0</v>
      </c>
    </row>
    <row r="107" spans="1:13" x14ac:dyDescent="0.6">
      <c r="A107">
        <f>มรส_09!J19</f>
        <v>82</v>
      </c>
      <c r="B107" t="str">
        <f>มรส_09!K19</f>
        <v xml:space="preserve"> </v>
      </c>
      <c r="C107">
        <f t="shared" si="2"/>
        <v>0</v>
      </c>
      <c r="F107">
        <f>IF(มรส_08!C$17=A107,1,0)</f>
        <v>0</v>
      </c>
      <c r="G107">
        <f>IF(มรส_08!C$18=A107,1,0)</f>
        <v>0</v>
      </c>
      <c r="H107">
        <f>IF(มรส_08!C$19=A107,1,0)</f>
        <v>0</v>
      </c>
      <c r="I107">
        <f>IF(มรส_08!C$20=A107,1,0)</f>
        <v>0</v>
      </c>
      <c r="J107">
        <f>IF(มรส_08!C$21=A107,1,0)</f>
        <v>0</v>
      </c>
      <c r="K107">
        <f>IF(มรส_08!C$22=A107,1,0)</f>
        <v>0</v>
      </c>
      <c r="L107">
        <f>IF(มรส_08!C$23=A107,1,0)</f>
        <v>0</v>
      </c>
      <c r="M107">
        <f>IF(มรส_08!C$24=A107,1,0)</f>
        <v>0</v>
      </c>
    </row>
    <row r="108" spans="1:13" x14ac:dyDescent="0.6">
      <c r="A108">
        <f>มรส_09!J20</f>
        <v>83</v>
      </c>
      <c r="B108" t="str">
        <f>มรส_09!K20</f>
        <v xml:space="preserve"> </v>
      </c>
      <c r="C108">
        <f t="shared" si="2"/>
        <v>0</v>
      </c>
      <c r="F108">
        <f>IF(มรส_08!C$17=A108,1,0)</f>
        <v>0</v>
      </c>
      <c r="G108">
        <f>IF(มรส_08!C$18=A108,1,0)</f>
        <v>0</v>
      </c>
      <c r="H108">
        <f>IF(มรส_08!C$19=A108,1,0)</f>
        <v>0</v>
      </c>
      <c r="I108">
        <f>IF(มรส_08!C$20=A108,1,0)</f>
        <v>0</v>
      </c>
      <c r="J108">
        <f>IF(มรส_08!C$21=A108,1,0)</f>
        <v>0</v>
      </c>
      <c r="K108">
        <f>IF(มรส_08!C$22=A108,1,0)</f>
        <v>0</v>
      </c>
      <c r="L108">
        <f>IF(มรส_08!C$23=A108,1,0)</f>
        <v>0</v>
      </c>
      <c r="M108">
        <f>IF(มรส_08!C$24=A108,1,0)</f>
        <v>0</v>
      </c>
    </row>
    <row r="109" spans="1:13" x14ac:dyDescent="0.6">
      <c r="A109">
        <f>มรส_09!J21</f>
        <v>84</v>
      </c>
      <c r="B109" t="str">
        <f>มรส_09!K21</f>
        <v xml:space="preserve"> </v>
      </c>
      <c r="C109">
        <f t="shared" si="2"/>
        <v>0</v>
      </c>
      <c r="F109">
        <f>IF(มรส_08!C$17=A109,1,0)</f>
        <v>0</v>
      </c>
      <c r="G109">
        <f>IF(มรส_08!C$18=A109,1,0)</f>
        <v>0</v>
      </c>
      <c r="H109">
        <f>IF(มรส_08!C$19=A109,1,0)</f>
        <v>0</v>
      </c>
      <c r="I109">
        <f>IF(มรส_08!C$20=A109,1,0)</f>
        <v>0</v>
      </c>
      <c r="J109">
        <f>IF(มรส_08!C$21=A109,1,0)</f>
        <v>0</v>
      </c>
      <c r="K109">
        <f>IF(มรส_08!C$22=A109,1,0)</f>
        <v>0</v>
      </c>
      <c r="L109">
        <f>IF(มรส_08!C$23=A109,1,0)</f>
        <v>0</v>
      </c>
      <c r="M109">
        <f>IF(มรส_08!C$24=A109,1,0)</f>
        <v>0</v>
      </c>
    </row>
    <row r="110" spans="1:13" x14ac:dyDescent="0.6">
      <c r="A110">
        <f>มรส_09!J22</f>
        <v>85</v>
      </c>
      <c r="B110" t="str">
        <f>มรส_09!K22</f>
        <v xml:space="preserve"> </v>
      </c>
      <c r="C110">
        <f t="shared" si="2"/>
        <v>0</v>
      </c>
      <c r="F110">
        <f>IF(มรส_08!C$17=A110,1,0)</f>
        <v>0</v>
      </c>
      <c r="G110">
        <f>IF(มรส_08!C$18=A110,1,0)</f>
        <v>0</v>
      </c>
      <c r="H110">
        <f>IF(มรส_08!C$19=A110,1,0)</f>
        <v>0</v>
      </c>
      <c r="I110">
        <f>IF(มรส_08!C$20=A110,1,0)</f>
        <v>0</v>
      </c>
      <c r="J110">
        <f>IF(มรส_08!C$21=A110,1,0)</f>
        <v>0</v>
      </c>
      <c r="K110">
        <f>IF(มรส_08!C$22=A110,1,0)</f>
        <v>0</v>
      </c>
      <c r="L110">
        <f>IF(มรส_08!C$23=A110,1,0)</f>
        <v>0</v>
      </c>
      <c r="M110">
        <f>IF(มรส_08!C$24=A110,1,0)</f>
        <v>0</v>
      </c>
    </row>
    <row r="111" spans="1:13" x14ac:dyDescent="0.6">
      <c r="A111">
        <f>มรส_09!J23</f>
        <v>86</v>
      </c>
      <c r="B111" t="str">
        <f>มรส_09!K23</f>
        <v xml:space="preserve"> </v>
      </c>
      <c r="C111">
        <f t="shared" si="2"/>
        <v>0</v>
      </c>
      <c r="F111">
        <f>IF(มรส_08!C$17=A111,1,0)</f>
        <v>0</v>
      </c>
      <c r="G111">
        <f>IF(มรส_08!C$18=A111,1,0)</f>
        <v>0</v>
      </c>
      <c r="H111">
        <f>IF(มรส_08!C$19=A111,1,0)</f>
        <v>0</v>
      </c>
      <c r="I111">
        <f>IF(มรส_08!C$20=A111,1,0)</f>
        <v>0</v>
      </c>
      <c r="J111">
        <f>IF(มรส_08!C$21=A111,1,0)</f>
        <v>0</v>
      </c>
      <c r="K111">
        <f>IF(มรส_08!C$22=A111,1,0)</f>
        <v>0</v>
      </c>
      <c r="L111">
        <f>IF(มรส_08!C$23=A111,1,0)</f>
        <v>0</v>
      </c>
      <c r="M111">
        <f>IF(มรส_08!C$24=A111,1,0)</f>
        <v>0</v>
      </c>
    </row>
    <row r="112" spans="1:13" x14ac:dyDescent="0.6">
      <c r="A112">
        <f>มรส_09!J24</f>
        <v>87</v>
      </c>
      <c r="B112" t="str">
        <f>มรส_09!K24</f>
        <v xml:space="preserve"> </v>
      </c>
      <c r="C112">
        <f t="shared" si="2"/>
        <v>0</v>
      </c>
      <c r="F112">
        <f>IF(มรส_08!C$17=A112,1,0)</f>
        <v>0</v>
      </c>
      <c r="G112">
        <f>IF(มรส_08!C$18=A112,1,0)</f>
        <v>0</v>
      </c>
      <c r="H112">
        <f>IF(มรส_08!C$19=A112,1,0)</f>
        <v>0</v>
      </c>
      <c r="I112">
        <f>IF(มรส_08!C$20=A112,1,0)</f>
        <v>0</v>
      </c>
      <c r="J112">
        <f>IF(มรส_08!C$21=A112,1,0)</f>
        <v>0</v>
      </c>
      <c r="K112">
        <f>IF(มรส_08!C$22=A112,1,0)</f>
        <v>0</v>
      </c>
      <c r="L112">
        <f>IF(มรส_08!C$23=A112,1,0)</f>
        <v>0</v>
      </c>
      <c r="M112">
        <f>IF(มรส_08!C$24=A112,1,0)</f>
        <v>0</v>
      </c>
    </row>
    <row r="113" spans="1:13" x14ac:dyDescent="0.6">
      <c r="A113">
        <f>มรส_09!J25</f>
        <v>88</v>
      </c>
      <c r="B113" t="str">
        <f>มรส_09!K25</f>
        <v xml:space="preserve"> </v>
      </c>
      <c r="C113">
        <f t="shared" si="2"/>
        <v>0</v>
      </c>
      <c r="F113">
        <f>IF(มรส_08!C$17=A113,1,0)</f>
        <v>0</v>
      </c>
      <c r="G113">
        <f>IF(มรส_08!C$18=A113,1,0)</f>
        <v>0</v>
      </c>
      <c r="H113">
        <f>IF(มรส_08!C$19=A113,1,0)</f>
        <v>0</v>
      </c>
      <c r="I113">
        <f>IF(มรส_08!C$20=A113,1,0)</f>
        <v>0</v>
      </c>
      <c r="J113">
        <f>IF(มรส_08!C$21=A113,1,0)</f>
        <v>0</v>
      </c>
      <c r="K113">
        <f>IF(มรส_08!C$22=A113,1,0)</f>
        <v>0</v>
      </c>
      <c r="L113">
        <f>IF(มรส_08!C$23=A113,1,0)</f>
        <v>0</v>
      </c>
      <c r="M113">
        <f>IF(มรส_08!C$24=A113,1,0)</f>
        <v>0</v>
      </c>
    </row>
    <row r="114" spans="1:13" x14ac:dyDescent="0.6">
      <c r="A114">
        <f>มรส_09!J26</f>
        <v>89</v>
      </c>
      <c r="B114" t="str">
        <f>มรส_09!K26</f>
        <v xml:space="preserve"> </v>
      </c>
      <c r="C114">
        <f t="shared" si="2"/>
        <v>0</v>
      </c>
      <c r="F114">
        <f>IF(มรส_08!C$17=A114,1,0)</f>
        <v>0</v>
      </c>
      <c r="G114">
        <f>IF(มรส_08!C$18=A114,1,0)</f>
        <v>0</v>
      </c>
      <c r="H114">
        <f>IF(มรส_08!C$19=A114,1,0)</f>
        <v>0</v>
      </c>
      <c r="I114">
        <f>IF(มรส_08!C$20=A114,1,0)</f>
        <v>0</v>
      </c>
      <c r="J114">
        <f>IF(มรส_08!C$21=A114,1,0)</f>
        <v>0</v>
      </c>
      <c r="K114">
        <f>IF(มรส_08!C$22=A114,1,0)</f>
        <v>0</v>
      </c>
      <c r="L114">
        <f>IF(มรส_08!C$23=A114,1,0)</f>
        <v>0</v>
      </c>
      <c r="M114">
        <f>IF(มรส_08!C$24=A114,1,0)</f>
        <v>0</v>
      </c>
    </row>
    <row r="115" spans="1:13" x14ac:dyDescent="0.6">
      <c r="A115">
        <f>มรส_09!J27</f>
        <v>90</v>
      </c>
      <c r="B115" t="str">
        <f>มรส_09!K27</f>
        <v xml:space="preserve"> </v>
      </c>
      <c r="C115">
        <f t="shared" si="2"/>
        <v>0</v>
      </c>
      <c r="F115">
        <f>IF(มรส_08!C$17=A115,1,0)</f>
        <v>0</v>
      </c>
      <c r="G115">
        <f>IF(มรส_08!C$18=A115,1,0)</f>
        <v>0</v>
      </c>
      <c r="H115">
        <f>IF(มรส_08!C$19=A115,1,0)</f>
        <v>0</v>
      </c>
      <c r="I115">
        <f>IF(มรส_08!C$20=A115,1,0)</f>
        <v>0</v>
      </c>
      <c r="J115">
        <f>IF(มรส_08!C$21=A115,1,0)</f>
        <v>0</v>
      </c>
      <c r="K115">
        <f>IF(มรส_08!C$22=A115,1,0)</f>
        <v>0</v>
      </c>
      <c r="L115">
        <f>IF(มรส_08!C$23=A115,1,0)</f>
        <v>0</v>
      </c>
      <c r="M115">
        <f>IF(มรส_08!C$24=A115,1,0)</f>
        <v>0</v>
      </c>
    </row>
    <row r="116" spans="1:13" x14ac:dyDescent="0.6">
      <c r="A116">
        <f>มรส_09!J28</f>
        <v>91</v>
      </c>
      <c r="B116" t="str">
        <f>มรส_09!K28</f>
        <v xml:space="preserve"> </v>
      </c>
      <c r="C116">
        <f t="shared" si="2"/>
        <v>0</v>
      </c>
      <c r="F116">
        <f>IF(มรส_08!C$17=A116,1,0)</f>
        <v>0</v>
      </c>
      <c r="G116">
        <f>IF(มรส_08!C$18=A116,1,0)</f>
        <v>0</v>
      </c>
      <c r="H116">
        <f>IF(มรส_08!C$19=A116,1,0)</f>
        <v>0</v>
      </c>
      <c r="I116">
        <f>IF(มรส_08!C$20=A116,1,0)</f>
        <v>0</v>
      </c>
      <c r="J116">
        <f>IF(มรส_08!C$21=A116,1,0)</f>
        <v>0</v>
      </c>
      <c r="K116">
        <f>IF(มรส_08!C$22=A116,1,0)</f>
        <v>0</v>
      </c>
      <c r="L116">
        <f>IF(มรส_08!C$23=A116,1,0)</f>
        <v>0</v>
      </c>
      <c r="M116">
        <f>IF(มรส_08!C$24=A116,1,0)</f>
        <v>0</v>
      </c>
    </row>
    <row r="117" spans="1:13" x14ac:dyDescent="0.6">
      <c r="A117">
        <f>มรส_09!J29</f>
        <v>92</v>
      </c>
      <c r="B117" t="str">
        <f>มรส_09!K29</f>
        <v xml:space="preserve"> </v>
      </c>
      <c r="C117">
        <f t="shared" si="2"/>
        <v>0</v>
      </c>
      <c r="F117">
        <f>IF(มรส_08!C$17=A117,1,0)</f>
        <v>0</v>
      </c>
      <c r="G117">
        <f>IF(มรส_08!C$18=A117,1,0)</f>
        <v>0</v>
      </c>
      <c r="H117">
        <f>IF(มรส_08!C$19=A117,1,0)</f>
        <v>0</v>
      </c>
      <c r="I117">
        <f>IF(มรส_08!C$20=A117,1,0)</f>
        <v>0</v>
      </c>
      <c r="J117">
        <f>IF(มรส_08!C$21=A117,1,0)</f>
        <v>0</v>
      </c>
      <c r="K117">
        <f>IF(มรส_08!C$22=A117,1,0)</f>
        <v>0</v>
      </c>
      <c r="L117">
        <f>IF(มรส_08!C$23=A117,1,0)</f>
        <v>0</v>
      </c>
      <c r="M117">
        <f>IF(มรส_08!C$24=A117,1,0)</f>
        <v>0</v>
      </c>
    </row>
    <row r="118" spans="1:13" x14ac:dyDescent="0.6">
      <c r="A118">
        <f>มรส_09!J30</f>
        <v>93</v>
      </c>
      <c r="B118" t="str">
        <f>มรส_09!K30</f>
        <v xml:space="preserve"> </v>
      </c>
      <c r="C118">
        <f t="shared" si="2"/>
        <v>0</v>
      </c>
      <c r="F118">
        <f>IF(มรส_08!C$17=A118,1,0)</f>
        <v>0</v>
      </c>
      <c r="G118">
        <f>IF(มรส_08!C$18=A118,1,0)</f>
        <v>0</v>
      </c>
      <c r="H118">
        <f>IF(มรส_08!C$19=A118,1,0)</f>
        <v>0</v>
      </c>
      <c r="I118">
        <f>IF(มรส_08!C$20=A118,1,0)</f>
        <v>0</v>
      </c>
      <c r="J118">
        <f>IF(มรส_08!C$21=A118,1,0)</f>
        <v>0</v>
      </c>
      <c r="K118">
        <f>IF(มรส_08!C$22=A118,1,0)</f>
        <v>0</v>
      </c>
      <c r="L118">
        <f>IF(มรส_08!C$23=A118,1,0)</f>
        <v>0</v>
      </c>
      <c r="M118">
        <f>IF(มรส_08!C$24=A118,1,0)</f>
        <v>0</v>
      </c>
    </row>
    <row r="119" spans="1:13" x14ac:dyDescent="0.6">
      <c r="A119">
        <f>มรส_09!J31</f>
        <v>94</v>
      </c>
      <c r="B119" t="str">
        <f>มรส_09!K31</f>
        <v xml:space="preserve"> </v>
      </c>
      <c r="C119">
        <f t="shared" si="2"/>
        <v>0</v>
      </c>
      <c r="F119">
        <f>IF(มรส_08!C$17=A119,1,0)</f>
        <v>0</v>
      </c>
      <c r="G119">
        <f>IF(มรส_08!C$18=A119,1,0)</f>
        <v>0</v>
      </c>
      <c r="H119">
        <f>IF(มรส_08!C$19=A119,1,0)</f>
        <v>0</v>
      </c>
      <c r="I119">
        <f>IF(มรส_08!C$20=A119,1,0)</f>
        <v>0</v>
      </c>
      <c r="J119">
        <f>IF(มรส_08!C$21=A119,1,0)</f>
        <v>0</v>
      </c>
      <c r="K119">
        <f>IF(มรส_08!C$22=A119,1,0)</f>
        <v>0</v>
      </c>
      <c r="L119">
        <f>IF(มรส_08!C$23=A119,1,0)</f>
        <v>0</v>
      </c>
      <c r="M119">
        <f>IF(มรส_08!C$24=A119,1,0)</f>
        <v>0</v>
      </c>
    </row>
    <row r="120" spans="1:13" x14ac:dyDescent="0.6">
      <c r="A120">
        <f>มรส_09!J32</f>
        <v>95</v>
      </c>
      <c r="B120" t="str">
        <f>มรส_09!K32</f>
        <v xml:space="preserve"> </v>
      </c>
      <c r="C120">
        <f t="shared" si="2"/>
        <v>0</v>
      </c>
      <c r="F120">
        <f>IF(มรส_08!C$17=A120,1,0)</f>
        <v>0</v>
      </c>
      <c r="G120">
        <f>IF(มรส_08!C$18=A120,1,0)</f>
        <v>0</v>
      </c>
      <c r="H120">
        <f>IF(มรส_08!C$19=A120,1,0)</f>
        <v>0</v>
      </c>
      <c r="I120">
        <f>IF(มรส_08!C$20=A120,1,0)</f>
        <v>0</v>
      </c>
      <c r="J120">
        <f>IF(มรส_08!C$21=A120,1,0)</f>
        <v>0</v>
      </c>
      <c r="K120">
        <f>IF(มรส_08!C$22=A120,1,0)</f>
        <v>0</v>
      </c>
      <c r="L120">
        <f>IF(มรส_08!C$23=A120,1,0)</f>
        <v>0</v>
      </c>
      <c r="M120">
        <f>IF(มรส_08!C$24=A120,1,0)</f>
        <v>0</v>
      </c>
    </row>
    <row r="121" spans="1:13" x14ac:dyDescent="0.6">
      <c r="A121">
        <f>มรส_09!J33</f>
        <v>96</v>
      </c>
      <c r="B121" t="str">
        <f>มรส_09!K33</f>
        <v xml:space="preserve"> </v>
      </c>
      <c r="C121">
        <f t="shared" si="2"/>
        <v>0</v>
      </c>
      <c r="F121">
        <f>IF(มรส_08!C$17=A121,1,0)</f>
        <v>0</v>
      </c>
      <c r="G121">
        <f>IF(มรส_08!C$18=A121,1,0)</f>
        <v>0</v>
      </c>
      <c r="H121">
        <f>IF(มรส_08!C$19=A121,1,0)</f>
        <v>0</v>
      </c>
      <c r="I121">
        <f>IF(มรส_08!C$20=A121,1,0)</f>
        <v>0</v>
      </c>
      <c r="J121">
        <f>IF(มรส_08!C$21=A121,1,0)</f>
        <v>0</v>
      </c>
      <c r="K121">
        <f>IF(มรส_08!C$22=A121,1,0)</f>
        <v>0</v>
      </c>
      <c r="L121">
        <f>IF(มรส_08!C$23=A121,1,0)</f>
        <v>0</v>
      </c>
      <c r="M121">
        <f>IF(มรส_08!C$24=A121,1,0)</f>
        <v>0</v>
      </c>
    </row>
    <row r="122" spans="1:13" x14ac:dyDescent="0.6">
      <c r="A122">
        <f>มรส_09!J34</f>
        <v>97</v>
      </c>
      <c r="B122" t="str">
        <f>มรส_09!K34</f>
        <v xml:space="preserve"> </v>
      </c>
      <c r="C122">
        <f t="shared" si="2"/>
        <v>0</v>
      </c>
      <c r="F122">
        <f>IF(มรส_08!C$17=A122,1,0)</f>
        <v>0</v>
      </c>
      <c r="G122">
        <f>IF(มรส_08!C$18=A122,1,0)</f>
        <v>0</v>
      </c>
      <c r="H122">
        <f>IF(มรส_08!C$19=A122,1,0)</f>
        <v>0</v>
      </c>
      <c r="I122">
        <f>IF(มรส_08!C$20=A122,1,0)</f>
        <v>0</v>
      </c>
      <c r="J122">
        <f>IF(มรส_08!C$21=A122,1,0)</f>
        <v>0</v>
      </c>
      <c r="K122">
        <f>IF(มรส_08!C$22=A122,1,0)</f>
        <v>0</v>
      </c>
      <c r="L122">
        <f>IF(มรส_08!C$23=A122,1,0)</f>
        <v>0</v>
      </c>
      <c r="M122">
        <f>IF(มรส_08!C$24=A122,1,0)</f>
        <v>0</v>
      </c>
    </row>
    <row r="123" spans="1:13" x14ac:dyDescent="0.6">
      <c r="A123">
        <f>มรส_09!J35</f>
        <v>98</v>
      </c>
      <c r="B123" t="str">
        <f>มรส_09!K35</f>
        <v xml:space="preserve"> </v>
      </c>
      <c r="C123">
        <f t="shared" si="2"/>
        <v>0</v>
      </c>
      <c r="F123">
        <f>IF(มรส_08!C$17=A123,1,0)</f>
        <v>0</v>
      </c>
      <c r="G123">
        <f>IF(มรส_08!C$18=A123,1,0)</f>
        <v>0</v>
      </c>
      <c r="H123">
        <f>IF(มรส_08!C$19=A123,1,0)</f>
        <v>0</v>
      </c>
      <c r="I123">
        <f>IF(มรส_08!C$20=A123,1,0)</f>
        <v>0</v>
      </c>
      <c r="J123">
        <f>IF(มรส_08!C$21=A123,1,0)</f>
        <v>0</v>
      </c>
      <c r="K123">
        <f>IF(มรส_08!C$22=A123,1,0)</f>
        <v>0</v>
      </c>
      <c r="L123">
        <f>IF(มรส_08!C$23=A123,1,0)</f>
        <v>0</v>
      </c>
      <c r="M123">
        <f>IF(มรส_08!C$24=A123,1,0)</f>
        <v>0</v>
      </c>
    </row>
    <row r="124" spans="1:13" x14ac:dyDescent="0.6">
      <c r="A124">
        <f>มรส_09!J36</f>
        <v>99</v>
      </c>
      <c r="B124" t="str">
        <f>มรส_09!K36</f>
        <v xml:space="preserve"> </v>
      </c>
      <c r="C124">
        <f t="shared" si="2"/>
        <v>0</v>
      </c>
      <c r="F124">
        <f>IF(มรส_08!C$17=A124,1,0)</f>
        <v>0</v>
      </c>
      <c r="G124">
        <f>IF(มรส_08!C$18=A124,1,0)</f>
        <v>0</v>
      </c>
      <c r="H124">
        <f>IF(มรส_08!C$19=A124,1,0)</f>
        <v>0</v>
      </c>
      <c r="I124">
        <f>IF(มรส_08!C$20=A124,1,0)</f>
        <v>0</v>
      </c>
      <c r="J124">
        <f>IF(มรส_08!C$21=A124,1,0)</f>
        <v>0</v>
      </c>
      <c r="K124">
        <f>IF(มรส_08!C$22=A124,1,0)</f>
        <v>0</v>
      </c>
      <c r="L124">
        <f>IF(มรส_08!C$23=A124,1,0)</f>
        <v>0</v>
      </c>
      <c r="M124">
        <f>IF(มรส_08!C$24=A124,1,0)</f>
        <v>0</v>
      </c>
    </row>
    <row r="125" spans="1:13" x14ac:dyDescent="0.6">
      <c r="A125">
        <f>มรส_09!J37</f>
        <v>100</v>
      </c>
      <c r="B125" t="str">
        <f>มรส_09!K37</f>
        <v xml:space="preserve"> </v>
      </c>
      <c r="C125">
        <f t="shared" si="2"/>
        <v>0</v>
      </c>
      <c r="F125">
        <f>IF(มรส_08!C$17=A125,1,0)</f>
        <v>0</v>
      </c>
      <c r="G125">
        <f>IF(มรส_08!C$18=A125,1,0)</f>
        <v>0</v>
      </c>
      <c r="H125">
        <f>IF(มรส_08!C$19=A125,1,0)</f>
        <v>0</v>
      </c>
      <c r="I125">
        <f>IF(มรส_08!C$20=A125,1,0)</f>
        <v>0</v>
      </c>
      <c r="J125">
        <f>IF(มรส_08!C$21=A125,1,0)</f>
        <v>0</v>
      </c>
      <c r="K125">
        <f>IF(มรส_08!C$22=A125,1,0)</f>
        <v>0</v>
      </c>
      <c r="L125">
        <f>IF(มรส_08!C$23=A125,1,0)</f>
        <v>0</v>
      </c>
      <c r="M125">
        <f>IF(มรส_08!C$24=A125,1,0)</f>
        <v>0</v>
      </c>
    </row>
    <row r="127" spans="1:13" x14ac:dyDescent="0.6">
      <c r="A127" s="13" t="s">
        <v>93</v>
      </c>
      <c r="B127">
        <f>MAX(B25:B125)</f>
        <v>100</v>
      </c>
    </row>
  </sheetData>
  <sheetProtection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&amp;瞬</oddHeader>
    <oddFooter>Page &amp;_x0000_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Button 3">
              <controlPr defaultSize="0" print="0" autoFill="0" autoLine="0" autoPict="0" macro="[0]!Macro4">
                <anchor moveWithCells="1" sizeWithCells="1">
                  <from>
                    <xdr:col>10</xdr:col>
                    <xdr:colOff>228600</xdr:colOff>
                    <xdr:row>1</xdr:row>
                    <xdr:rowOff>6350</xdr:rowOff>
                  </from>
                  <to>
                    <xdr:col>11</xdr:col>
                    <xdr:colOff>298450</xdr:colOff>
                    <xdr:row>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20" x14ac:dyDescent="0.6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0"/>
  <sheetViews>
    <sheetView workbookViewId="0">
      <selection activeCell="I9" sqref="I9"/>
    </sheetView>
  </sheetViews>
  <sheetFormatPr defaultRowHeight="20" x14ac:dyDescent="0.6"/>
  <sheetData>
    <row r="1" spans="1:8" x14ac:dyDescent="0.6">
      <c r="A1" s="2">
        <v>11.7</v>
      </c>
      <c r="B1" s="2">
        <f t="shared" ref="B1:B32" si="0">A1</f>
        <v>11.7</v>
      </c>
      <c r="C1" s="2">
        <f t="shared" ref="C1:C32" si="1">A2</f>
        <v>18.100000000000001</v>
      </c>
      <c r="D1" s="2">
        <f t="shared" ref="D1:D16" si="2">IF(OR(C1="ขาด",B1="ขาด"),0,C1-B1)</f>
        <v>6.4000000000000021</v>
      </c>
      <c r="E1" s="2">
        <v>63.3</v>
      </c>
      <c r="F1" s="2">
        <v>69.099999999999994</v>
      </c>
      <c r="G1" s="2">
        <v>5.8</v>
      </c>
      <c r="H1" s="27"/>
    </row>
    <row r="2" spans="1:8" x14ac:dyDescent="0.6">
      <c r="A2" s="2">
        <v>18.100000000000001</v>
      </c>
      <c r="B2" s="2">
        <f t="shared" si="0"/>
        <v>18.100000000000001</v>
      </c>
      <c r="C2" s="2">
        <f t="shared" si="1"/>
        <v>26.333333333333332</v>
      </c>
      <c r="D2" s="2">
        <f t="shared" si="2"/>
        <v>8.2333333333333307</v>
      </c>
      <c r="E2" s="2">
        <v>62.2</v>
      </c>
      <c r="F2" s="2">
        <v>63.3</v>
      </c>
      <c r="G2" s="2">
        <v>1.0999999999999943</v>
      </c>
      <c r="H2" s="27"/>
    </row>
    <row r="3" spans="1:8" x14ac:dyDescent="0.6">
      <c r="A3" s="2">
        <v>26.333333333333332</v>
      </c>
      <c r="B3" s="2">
        <f t="shared" si="0"/>
        <v>26.333333333333332</v>
      </c>
      <c r="C3" s="2">
        <f t="shared" si="1"/>
        <v>26.366666666666667</v>
      </c>
      <c r="D3" s="2">
        <f t="shared" si="2"/>
        <v>3.3333333333334991E-2</v>
      </c>
      <c r="E3" s="2">
        <v>57.3</v>
      </c>
      <c r="F3" s="2">
        <v>60.3</v>
      </c>
      <c r="G3" s="2">
        <v>3</v>
      </c>
      <c r="H3" s="27"/>
    </row>
    <row r="4" spans="1:8" x14ac:dyDescent="0.6">
      <c r="A4" s="2">
        <v>26.366666666666667</v>
      </c>
      <c r="B4" s="2">
        <f t="shared" si="0"/>
        <v>26.366666666666667</v>
      </c>
      <c r="C4" s="2">
        <f t="shared" si="1"/>
        <v>27.033333333333331</v>
      </c>
      <c r="D4" s="2">
        <f t="shared" si="2"/>
        <v>0.6666666666666643</v>
      </c>
      <c r="E4" s="2">
        <v>53.6</v>
      </c>
      <c r="F4" s="2">
        <v>54.733333333333334</v>
      </c>
      <c r="G4" s="2">
        <v>1.1333333333333329</v>
      </c>
      <c r="H4" s="27"/>
    </row>
    <row r="5" spans="1:8" x14ac:dyDescent="0.6">
      <c r="A5" s="2">
        <v>27.033333333333331</v>
      </c>
      <c r="B5" s="2">
        <f t="shared" si="0"/>
        <v>27.033333333333331</v>
      </c>
      <c r="C5" s="2">
        <f t="shared" si="1"/>
        <v>28.033333333333335</v>
      </c>
      <c r="D5" s="2">
        <f t="shared" si="2"/>
        <v>1.0000000000000036</v>
      </c>
      <c r="E5" s="2">
        <v>49.766666666666666</v>
      </c>
      <c r="F5" s="2">
        <v>51.266666666666666</v>
      </c>
      <c r="G5" s="2">
        <v>1.5</v>
      </c>
      <c r="H5" s="27"/>
    </row>
    <row r="6" spans="1:8" x14ac:dyDescent="0.6">
      <c r="A6" s="2">
        <v>28.033333333333335</v>
      </c>
      <c r="B6" s="2">
        <f t="shared" si="0"/>
        <v>28.033333333333335</v>
      </c>
      <c r="C6" s="2">
        <f t="shared" si="1"/>
        <v>28.666666666666668</v>
      </c>
      <c r="D6" s="2">
        <f t="shared" si="2"/>
        <v>0.63333333333333286</v>
      </c>
      <c r="E6" s="2">
        <v>34.200000000000003</v>
      </c>
      <c r="F6" s="2">
        <v>35.533333333333339</v>
      </c>
      <c r="G6" s="2">
        <v>1.3333333333333357</v>
      </c>
      <c r="H6" s="27"/>
    </row>
    <row r="7" spans="1:8" x14ac:dyDescent="0.6">
      <c r="A7" s="2">
        <v>28.666666666666668</v>
      </c>
      <c r="B7" s="2">
        <f t="shared" si="0"/>
        <v>28.666666666666668</v>
      </c>
      <c r="C7" s="2">
        <f t="shared" si="1"/>
        <v>28.8</v>
      </c>
      <c r="D7" s="2">
        <f t="shared" si="2"/>
        <v>0.13333333333333286</v>
      </c>
      <c r="E7" s="23">
        <v>31.7</v>
      </c>
      <c r="F7" s="23">
        <v>33.200000000000003</v>
      </c>
      <c r="G7" s="23">
        <v>1.5</v>
      </c>
      <c r="H7" s="27"/>
    </row>
    <row r="8" spans="1:8" x14ac:dyDescent="0.6">
      <c r="A8" s="2">
        <v>28.8</v>
      </c>
      <c r="B8" s="2">
        <f t="shared" si="0"/>
        <v>28.8</v>
      </c>
      <c r="C8" s="2">
        <f t="shared" si="1"/>
        <v>29.1</v>
      </c>
      <c r="D8" s="2">
        <f t="shared" si="2"/>
        <v>0.30000000000000071</v>
      </c>
      <c r="E8" s="2">
        <v>27.033333333333331</v>
      </c>
      <c r="F8" s="2">
        <v>28.033333333333335</v>
      </c>
      <c r="G8" s="2">
        <v>1</v>
      </c>
      <c r="H8" s="27"/>
    </row>
    <row r="9" spans="1:8" x14ac:dyDescent="0.6">
      <c r="A9" s="2">
        <v>29.1</v>
      </c>
      <c r="B9" s="2">
        <f t="shared" si="0"/>
        <v>29.1</v>
      </c>
      <c r="C9" s="2">
        <f t="shared" si="1"/>
        <v>29.8</v>
      </c>
      <c r="D9" s="2">
        <f t="shared" si="2"/>
        <v>0.69999999999999929</v>
      </c>
      <c r="E9" s="27">
        <v>18.100000000000001</v>
      </c>
      <c r="F9" s="27">
        <v>26.333333333333332</v>
      </c>
      <c r="G9" s="27">
        <v>8.2333333333333307</v>
      </c>
      <c r="H9" s="27"/>
    </row>
    <row r="10" spans="1:8" x14ac:dyDescent="0.6">
      <c r="A10" s="2">
        <v>29.8</v>
      </c>
      <c r="B10" s="2">
        <f t="shared" si="0"/>
        <v>29.8</v>
      </c>
      <c r="C10" s="2">
        <f t="shared" si="1"/>
        <v>29.9</v>
      </c>
      <c r="D10" s="2">
        <f t="shared" si="2"/>
        <v>9.9999999999997868E-2</v>
      </c>
      <c r="E10" s="27">
        <v>11.7</v>
      </c>
      <c r="F10" s="27">
        <v>18.100000000000001</v>
      </c>
      <c r="G10" s="27">
        <v>6.4</v>
      </c>
      <c r="H10" s="27"/>
    </row>
    <row r="11" spans="1:8" x14ac:dyDescent="0.6">
      <c r="A11" s="2">
        <v>29.9</v>
      </c>
      <c r="B11" s="2">
        <f t="shared" si="0"/>
        <v>29.9</v>
      </c>
      <c r="C11" s="2">
        <f t="shared" si="1"/>
        <v>30.2</v>
      </c>
      <c r="D11" s="2">
        <f t="shared" si="2"/>
        <v>0.30000000000000071</v>
      </c>
      <c r="E11" s="27">
        <v>33.200000000000003</v>
      </c>
      <c r="F11" s="27">
        <v>34.200000000000003</v>
      </c>
      <c r="G11" s="27">
        <v>1</v>
      </c>
    </row>
    <row r="12" spans="1:8" x14ac:dyDescent="0.6">
      <c r="A12" s="2">
        <v>30.2</v>
      </c>
      <c r="B12" s="2">
        <f t="shared" si="0"/>
        <v>30.2</v>
      </c>
      <c r="C12" s="2">
        <f t="shared" si="1"/>
        <v>30.366666666666667</v>
      </c>
      <c r="D12" s="2">
        <f t="shared" si="2"/>
        <v>0.16666666666666785</v>
      </c>
      <c r="E12" s="2">
        <v>42.8</v>
      </c>
      <c r="F12" s="2">
        <v>43.8</v>
      </c>
      <c r="G12" s="2">
        <v>1</v>
      </c>
    </row>
    <row r="13" spans="1:8" x14ac:dyDescent="0.6">
      <c r="A13" s="2">
        <v>30.366666666666667</v>
      </c>
      <c r="B13" s="2">
        <f t="shared" si="0"/>
        <v>30.366666666666667</v>
      </c>
      <c r="C13" s="2">
        <f t="shared" si="1"/>
        <v>30.5</v>
      </c>
      <c r="D13" s="2">
        <f t="shared" si="2"/>
        <v>0.13333333333333286</v>
      </c>
      <c r="E13" s="2">
        <v>44.3</v>
      </c>
      <c r="F13" s="2">
        <v>45.3</v>
      </c>
      <c r="G13" s="2">
        <v>1</v>
      </c>
    </row>
    <row r="14" spans="1:8" x14ac:dyDescent="0.6">
      <c r="A14" s="2">
        <v>30.5</v>
      </c>
      <c r="B14" s="2">
        <f t="shared" si="0"/>
        <v>30.5</v>
      </c>
      <c r="C14" s="2">
        <f t="shared" si="1"/>
        <v>30.8</v>
      </c>
      <c r="D14" s="2">
        <f t="shared" si="2"/>
        <v>0.30000000000000071</v>
      </c>
      <c r="E14" s="27">
        <v>30.8</v>
      </c>
      <c r="F14" s="27">
        <v>31.7</v>
      </c>
      <c r="G14" s="27">
        <v>0.89999999999999858</v>
      </c>
    </row>
    <row r="15" spans="1:8" x14ac:dyDescent="0.6">
      <c r="A15" s="2">
        <v>30.8</v>
      </c>
      <c r="B15" s="2">
        <f t="shared" si="0"/>
        <v>30.8</v>
      </c>
      <c r="C15" s="2">
        <f t="shared" si="1"/>
        <v>31.7</v>
      </c>
      <c r="D15" s="2">
        <f t="shared" si="2"/>
        <v>0.89999999999999858</v>
      </c>
      <c r="E15" s="23">
        <v>35.533333333333339</v>
      </c>
      <c r="F15" s="23">
        <v>36.433333333333337</v>
      </c>
      <c r="G15" s="23">
        <v>0.89999999999999858</v>
      </c>
    </row>
    <row r="16" spans="1:8" x14ac:dyDescent="0.6">
      <c r="A16" s="2">
        <v>31.7</v>
      </c>
      <c r="B16" s="2">
        <f t="shared" si="0"/>
        <v>31.7</v>
      </c>
      <c r="C16" s="2">
        <f t="shared" si="1"/>
        <v>33.200000000000003</v>
      </c>
      <c r="D16" s="2">
        <f t="shared" si="2"/>
        <v>1.5000000000000036</v>
      </c>
      <c r="E16" s="2">
        <v>52.2</v>
      </c>
      <c r="F16" s="2">
        <v>53.1</v>
      </c>
      <c r="G16" s="2">
        <v>0.89999999999999858</v>
      </c>
    </row>
    <row r="17" spans="1:7" x14ac:dyDescent="0.6">
      <c r="A17" s="2">
        <v>33.200000000000003</v>
      </c>
      <c r="B17" s="2">
        <f t="shared" si="0"/>
        <v>33.200000000000003</v>
      </c>
      <c r="C17" s="2">
        <f t="shared" si="1"/>
        <v>34.200000000000003</v>
      </c>
      <c r="D17" s="2">
        <f t="shared" ref="D17:D32" si="3">IF(OR(C17="ขาด",B17="ขาด"),0,C17-B17)</f>
        <v>1</v>
      </c>
      <c r="E17" s="2">
        <v>38.966666666666661</v>
      </c>
      <c r="F17" s="2">
        <v>39.833333333333336</v>
      </c>
      <c r="G17" s="2">
        <v>0.86666666666667425</v>
      </c>
    </row>
    <row r="18" spans="1:7" x14ac:dyDescent="0.6">
      <c r="A18" s="2">
        <v>34.200000000000003</v>
      </c>
      <c r="B18" s="2">
        <f t="shared" si="0"/>
        <v>34.200000000000003</v>
      </c>
      <c r="C18" s="2">
        <f t="shared" si="1"/>
        <v>34.200000000000003</v>
      </c>
      <c r="D18" s="2">
        <f t="shared" si="3"/>
        <v>0</v>
      </c>
      <c r="E18" s="27">
        <v>36.9</v>
      </c>
      <c r="F18" s="27">
        <v>37.700000000000003</v>
      </c>
      <c r="G18" s="27">
        <v>0.80000000000000426</v>
      </c>
    </row>
    <row r="19" spans="1:7" x14ac:dyDescent="0.6">
      <c r="A19" s="2">
        <v>34.200000000000003</v>
      </c>
      <c r="B19" s="2">
        <f t="shared" si="0"/>
        <v>34.200000000000003</v>
      </c>
      <c r="C19" s="2">
        <f t="shared" si="1"/>
        <v>35.533333333333339</v>
      </c>
      <c r="D19" s="2">
        <f t="shared" si="3"/>
        <v>1.3333333333333357</v>
      </c>
      <c r="E19" s="27">
        <v>46.4</v>
      </c>
      <c r="F19" s="27">
        <v>47.2</v>
      </c>
      <c r="G19" s="27">
        <v>0.80000000000000426</v>
      </c>
    </row>
    <row r="20" spans="1:7" x14ac:dyDescent="0.6">
      <c r="A20" s="2">
        <v>35.533333333333339</v>
      </c>
      <c r="B20" s="2">
        <f t="shared" si="0"/>
        <v>35.533333333333339</v>
      </c>
      <c r="C20" s="2">
        <f t="shared" si="1"/>
        <v>36.433333333333337</v>
      </c>
      <c r="D20" s="2">
        <f t="shared" si="3"/>
        <v>0.89999999999999858</v>
      </c>
      <c r="E20" s="2">
        <v>61.4</v>
      </c>
      <c r="F20" s="2">
        <v>62.2</v>
      </c>
      <c r="G20" s="2">
        <v>0.80000000000000426</v>
      </c>
    </row>
    <row r="21" spans="1:7" x14ac:dyDescent="0.6">
      <c r="A21" s="2">
        <v>36.433333333333337</v>
      </c>
      <c r="B21" s="2">
        <f t="shared" si="0"/>
        <v>36.433333333333337</v>
      </c>
      <c r="C21" s="2">
        <f t="shared" si="1"/>
        <v>36.9</v>
      </c>
      <c r="D21" s="2">
        <f t="shared" si="3"/>
        <v>0.46666666666666146</v>
      </c>
      <c r="E21" s="27">
        <v>37.700000000000003</v>
      </c>
      <c r="F21" s="27">
        <v>38.5</v>
      </c>
      <c r="G21" s="27">
        <v>0.79999999999999716</v>
      </c>
    </row>
    <row r="22" spans="1:7" x14ac:dyDescent="0.6">
      <c r="A22" s="2">
        <v>36.9</v>
      </c>
      <c r="B22" s="2">
        <f t="shared" si="0"/>
        <v>36.9</v>
      </c>
      <c r="C22" s="2">
        <f t="shared" si="1"/>
        <v>36.9</v>
      </c>
      <c r="D22" s="2">
        <f t="shared" si="3"/>
        <v>0</v>
      </c>
      <c r="E22" s="2">
        <v>47.5</v>
      </c>
      <c r="F22" s="2">
        <v>48.266666666666666</v>
      </c>
      <c r="G22" s="2">
        <v>0.76666666666666572</v>
      </c>
    </row>
    <row r="23" spans="1:7" x14ac:dyDescent="0.6">
      <c r="A23" s="2">
        <v>36.9</v>
      </c>
      <c r="B23" s="2">
        <f t="shared" si="0"/>
        <v>36.9</v>
      </c>
      <c r="C23" s="2">
        <f t="shared" si="1"/>
        <v>37.700000000000003</v>
      </c>
      <c r="D23" s="2">
        <f t="shared" si="3"/>
        <v>0.80000000000000426</v>
      </c>
      <c r="E23" s="2">
        <v>54.733333333333334</v>
      </c>
      <c r="F23" s="2">
        <v>55.5</v>
      </c>
      <c r="G23" s="2">
        <v>0.76666666666666572</v>
      </c>
    </row>
    <row r="24" spans="1:7" x14ac:dyDescent="0.6">
      <c r="A24" s="2">
        <v>37.700000000000003</v>
      </c>
      <c r="B24" s="2">
        <f t="shared" si="0"/>
        <v>37.700000000000003</v>
      </c>
      <c r="C24" s="2">
        <f t="shared" si="1"/>
        <v>38.5</v>
      </c>
      <c r="D24" s="2">
        <f t="shared" si="3"/>
        <v>0.79999999999999716</v>
      </c>
      <c r="E24" s="2">
        <v>60.6</v>
      </c>
      <c r="F24" s="2">
        <v>61.333333333333336</v>
      </c>
      <c r="G24" s="2">
        <v>0.73333333333333428</v>
      </c>
    </row>
    <row r="25" spans="1:7" x14ac:dyDescent="0.6">
      <c r="A25" s="2">
        <v>38.5</v>
      </c>
      <c r="B25" s="2">
        <f t="shared" si="0"/>
        <v>38.5</v>
      </c>
      <c r="C25" s="2">
        <f t="shared" si="1"/>
        <v>38.799999999999997</v>
      </c>
      <c r="D25" s="2">
        <f t="shared" si="3"/>
        <v>0.29999999999999716</v>
      </c>
      <c r="E25" s="2">
        <v>69.099999999999994</v>
      </c>
      <c r="F25" s="2">
        <v>69.8</v>
      </c>
      <c r="G25" s="2">
        <v>0.70000000000000284</v>
      </c>
    </row>
    <row r="26" spans="1:7" x14ac:dyDescent="0.6">
      <c r="A26" s="2">
        <v>38.799999999999997</v>
      </c>
      <c r="B26" s="2">
        <f t="shared" si="0"/>
        <v>38.799999999999997</v>
      </c>
      <c r="C26" s="2">
        <f t="shared" si="1"/>
        <v>38.966666666666661</v>
      </c>
      <c r="D26" s="2">
        <f t="shared" si="3"/>
        <v>0.1666666666666643</v>
      </c>
      <c r="E26" s="2">
        <v>29.1</v>
      </c>
      <c r="F26" s="2">
        <v>29.8</v>
      </c>
      <c r="G26" s="2">
        <v>0.69999999999999929</v>
      </c>
    </row>
    <row r="27" spans="1:7" x14ac:dyDescent="0.6">
      <c r="A27" s="2">
        <v>38.966666666666661</v>
      </c>
      <c r="B27" s="2">
        <f t="shared" si="0"/>
        <v>38.966666666666661</v>
      </c>
      <c r="C27" s="2">
        <f t="shared" si="1"/>
        <v>39.833333333333336</v>
      </c>
      <c r="D27" s="2">
        <f t="shared" si="3"/>
        <v>0.86666666666667425</v>
      </c>
      <c r="E27" s="27">
        <v>26.366666666666667</v>
      </c>
      <c r="F27" s="27">
        <v>27.033333333333331</v>
      </c>
      <c r="G27" s="27">
        <v>0.6666666666666643</v>
      </c>
    </row>
    <row r="28" spans="1:7" x14ac:dyDescent="0.6">
      <c r="A28" s="2">
        <v>39.833333333333336</v>
      </c>
      <c r="B28" s="2">
        <f t="shared" si="0"/>
        <v>39.833333333333336</v>
      </c>
      <c r="C28" s="2">
        <f t="shared" si="1"/>
        <v>39.9</v>
      </c>
      <c r="D28" s="2">
        <f t="shared" si="3"/>
        <v>6.6666666666662877E-2</v>
      </c>
      <c r="E28" s="2">
        <v>55.5</v>
      </c>
      <c r="F28" s="2">
        <v>56.166666666666664</v>
      </c>
      <c r="G28" s="2">
        <v>0.6666666666666643</v>
      </c>
    </row>
    <row r="29" spans="1:7" x14ac:dyDescent="0.6">
      <c r="A29" s="2">
        <v>39.9</v>
      </c>
      <c r="B29" s="2">
        <f t="shared" si="0"/>
        <v>39.9</v>
      </c>
      <c r="C29" s="2">
        <f t="shared" si="1"/>
        <v>40.1</v>
      </c>
      <c r="D29" s="2">
        <f t="shared" si="3"/>
        <v>0.20000000000000284</v>
      </c>
      <c r="E29" s="27">
        <v>28.033333333333335</v>
      </c>
      <c r="F29" s="27">
        <v>28.666666666666668</v>
      </c>
      <c r="G29" s="27">
        <v>0.63333333333333286</v>
      </c>
    </row>
    <row r="30" spans="1:7" x14ac:dyDescent="0.6">
      <c r="A30" s="2">
        <v>40.1</v>
      </c>
      <c r="B30" s="2">
        <f t="shared" si="0"/>
        <v>40.1</v>
      </c>
      <c r="C30" s="2">
        <f t="shared" si="1"/>
        <v>40.200000000000003</v>
      </c>
      <c r="D30" s="2">
        <f t="shared" si="3"/>
        <v>0.10000000000000142</v>
      </c>
      <c r="E30" s="2">
        <v>40.466666666666661</v>
      </c>
      <c r="F30" s="2">
        <v>41</v>
      </c>
      <c r="G30" s="2">
        <v>0.53333333333333854</v>
      </c>
    </row>
    <row r="31" spans="1:7" x14ac:dyDescent="0.6">
      <c r="A31" s="2">
        <v>40.200000000000003</v>
      </c>
      <c r="B31" s="2">
        <f t="shared" si="0"/>
        <v>40.200000000000003</v>
      </c>
      <c r="C31" s="2">
        <f t="shared" si="1"/>
        <v>40.4</v>
      </c>
      <c r="D31" s="2">
        <f t="shared" si="3"/>
        <v>0.19999999999999574</v>
      </c>
      <c r="E31" s="2">
        <v>51.266666666666666</v>
      </c>
      <c r="F31" s="2">
        <v>51.8</v>
      </c>
      <c r="G31" s="2">
        <v>0.53333333333333144</v>
      </c>
    </row>
    <row r="32" spans="1:7" x14ac:dyDescent="0.6">
      <c r="A32" s="2">
        <v>40.4</v>
      </c>
      <c r="B32" s="2">
        <f t="shared" si="0"/>
        <v>40.4</v>
      </c>
      <c r="C32" s="2">
        <f t="shared" si="1"/>
        <v>40.466666666666661</v>
      </c>
      <c r="D32" s="2">
        <f t="shared" si="3"/>
        <v>6.6666666666662877E-2</v>
      </c>
      <c r="E32" s="2">
        <v>41.1</v>
      </c>
      <c r="F32" s="2">
        <v>41.6</v>
      </c>
      <c r="G32" s="2">
        <v>0.5</v>
      </c>
    </row>
    <row r="33" spans="1:7" x14ac:dyDescent="0.6">
      <c r="A33" s="2">
        <v>40.466666666666661</v>
      </c>
      <c r="B33" s="2">
        <f t="shared" ref="B33:B64" si="4">A33</f>
        <v>40.466666666666661</v>
      </c>
      <c r="C33" s="2">
        <f t="shared" ref="C33:C64" si="5">A34</f>
        <v>41</v>
      </c>
      <c r="D33" s="2">
        <f t="shared" ref="D33:D48" si="6">IF(OR(C33="ขาด",B33="ขาด"),0,C33-B33)</f>
        <v>0.53333333333333854</v>
      </c>
      <c r="E33" s="2">
        <v>43.8</v>
      </c>
      <c r="F33" s="2">
        <v>44.3</v>
      </c>
      <c r="G33" s="2">
        <v>0.5</v>
      </c>
    </row>
    <row r="34" spans="1:7" x14ac:dyDescent="0.6">
      <c r="A34" s="2">
        <v>41</v>
      </c>
      <c r="B34" s="2">
        <f t="shared" si="4"/>
        <v>41</v>
      </c>
      <c r="C34" s="2">
        <f t="shared" si="5"/>
        <v>41.1</v>
      </c>
      <c r="D34" s="2">
        <f t="shared" si="6"/>
        <v>0.10000000000000142</v>
      </c>
      <c r="E34" s="2">
        <v>45.5</v>
      </c>
      <c r="F34" s="2">
        <v>46</v>
      </c>
      <c r="G34" s="2">
        <v>0.5</v>
      </c>
    </row>
    <row r="35" spans="1:7" x14ac:dyDescent="0.6">
      <c r="A35" s="2">
        <v>41.1</v>
      </c>
      <c r="B35" s="2">
        <f t="shared" si="4"/>
        <v>41.1</v>
      </c>
      <c r="C35" s="2">
        <f t="shared" si="5"/>
        <v>41.6</v>
      </c>
      <c r="D35" s="2">
        <f t="shared" si="6"/>
        <v>0.5</v>
      </c>
      <c r="E35" s="27">
        <v>48.266666666666666</v>
      </c>
      <c r="F35" s="27">
        <v>48.766666666666659</v>
      </c>
      <c r="G35" s="27">
        <v>0.49999999999999289</v>
      </c>
    </row>
    <row r="36" spans="1:7" x14ac:dyDescent="0.6">
      <c r="A36" s="2">
        <v>41.6</v>
      </c>
      <c r="B36" s="2">
        <f t="shared" si="4"/>
        <v>41.6</v>
      </c>
      <c r="C36" s="2">
        <f t="shared" si="5"/>
        <v>41.8</v>
      </c>
      <c r="D36" s="2">
        <f t="shared" si="6"/>
        <v>0.19999999999999574</v>
      </c>
      <c r="E36" s="27">
        <v>41.8</v>
      </c>
      <c r="F36" s="27">
        <v>42.266666666666666</v>
      </c>
      <c r="G36" s="27">
        <v>0.46666666666666856</v>
      </c>
    </row>
    <row r="37" spans="1:7" x14ac:dyDescent="0.6">
      <c r="A37" s="2">
        <v>41.8</v>
      </c>
      <c r="B37" s="2">
        <f t="shared" si="4"/>
        <v>41.8</v>
      </c>
      <c r="C37" s="2">
        <f t="shared" si="5"/>
        <v>42.266666666666666</v>
      </c>
      <c r="D37" s="2">
        <f t="shared" si="6"/>
        <v>0.46666666666666856</v>
      </c>
      <c r="E37" s="2">
        <v>36.433333333333337</v>
      </c>
      <c r="F37" s="2">
        <v>36.9</v>
      </c>
      <c r="G37" s="2">
        <v>0.46666666666666146</v>
      </c>
    </row>
    <row r="38" spans="1:7" x14ac:dyDescent="0.6">
      <c r="A38" s="2">
        <v>42.266666666666666</v>
      </c>
      <c r="B38" s="2">
        <f t="shared" si="4"/>
        <v>42.266666666666666</v>
      </c>
      <c r="C38" s="2">
        <f t="shared" si="5"/>
        <v>42.433333333333337</v>
      </c>
      <c r="D38" s="2">
        <f t="shared" si="6"/>
        <v>0.1666666666666714</v>
      </c>
      <c r="E38" s="2">
        <v>56.5</v>
      </c>
      <c r="F38" s="2">
        <v>56.9</v>
      </c>
      <c r="G38" s="2">
        <v>0.39999999999999858</v>
      </c>
    </row>
    <row r="39" spans="1:7" x14ac:dyDescent="0.6">
      <c r="A39" s="2">
        <v>42.433333333333337</v>
      </c>
      <c r="B39" s="2">
        <f t="shared" si="4"/>
        <v>42.433333333333337</v>
      </c>
      <c r="C39" s="2">
        <f t="shared" si="5"/>
        <v>42.666666666666664</v>
      </c>
      <c r="D39" s="2">
        <f t="shared" si="6"/>
        <v>0.23333333333332718</v>
      </c>
      <c r="E39" s="2">
        <v>56.9</v>
      </c>
      <c r="F39" s="2">
        <v>57.3</v>
      </c>
      <c r="G39" s="2">
        <v>0.39999999999999858</v>
      </c>
    </row>
    <row r="40" spans="1:7" x14ac:dyDescent="0.6">
      <c r="A40" s="2">
        <v>42.666666666666664</v>
      </c>
      <c r="B40" s="2">
        <f t="shared" si="4"/>
        <v>42.666666666666664</v>
      </c>
      <c r="C40" s="2">
        <f t="shared" si="5"/>
        <v>42.8</v>
      </c>
      <c r="D40" s="2">
        <f t="shared" si="6"/>
        <v>0.13333333333333286</v>
      </c>
      <c r="E40" s="2">
        <v>48.9</v>
      </c>
      <c r="F40" s="2">
        <v>49.266666666666666</v>
      </c>
      <c r="G40" s="2">
        <v>0.36666666666666714</v>
      </c>
    </row>
    <row r="41" spans="1:7" x14ac:dyDescent="0.6">
      <c r="A41" s="2">
        <v>42.8</v>
      </c>
      <c r="B41" s="2">
        <f t="shared" si="4"/>
        <v>42.8</v>
      </c>
      <c r="C41" s="2">
        <f t="shared" si="5"/>
        <v>43.8</v>
      </c>
      <c r="D41" s="2">
        <f t="shared" si="6"/>
        <v>1</v>
      </c>
      <c r="E41" s="2">
        <v>56.166666666666664</v>
      </c>
      <c r="F41" s="2">
        <v>56.5</v>
      </c>
      <c r="G41" s="2">
        <v>0.3333333333333357</v>
      </c>
    </row>
    <row r="42" spans="1:7" x14ac:dyDescent="0.6">
      <c r="A42" s="2">
        <v>43.8</v>
      </c>
      <c r="B42" s="2">
        <f t="shared" si="4"/>
        <v>43.8</v>
      </c>
      <c r="C42" s="2">
        <f t="shared" si="5"/>
        <v>43.8</v>
      </c>
      <c r="D42" s="2">
        <f t="shared" si="6"/>
        <v>0</v>
      </c>
      <c r="E42" s="2">
        <v>60.3</v>
      </c>
      <c r="F42" s="2">
        <v>60.6</v>
      </c>
      <c r="G42" s="2">
        <v>0.30000000000000426</v>
      </c>
    </row>
    <row r="43" spans="1:7" x14ac:dyDescent="0.6">
      <c r="A43" s="2">
        <v>43.8</v>
      </c>
      <c r="B43" s="2">
        <f t="shared" si="4"/>
        <v>43.8</v>
      </c>
      <c r="C43" s="2">
        <f t="shared" si="5"/>
        <v>44.3</v>
      </c>
      <c r="D43" s="2">
        <f t="shared" si="6"/>
        <v>0.5</v>
      </c>
      <c r="E43" s="27">
        <v>28.8</v>
      </c>
      <c r="F43" s="27">
        <v>29.1</v>
      </c>
      <c r="G43" s="27">
        <v>0.30000000000000071</v>
      </c>
    </row>
    <row r="44" spans="1:7" x14ac:dyDescent="0.6">
      <c r="A44" s="2">
        <v>44.3</v>
      </c>
      <c r="B44" s="2">
        <f t="shared" si="4"/>
        <v>44.3</v>
      </c>
      <c r="C44" s="2">
        <f t="shared" si="5"/>
        <v>44.3</v>
      </c>
      <c r="D44" s="2">
        <f t="shared" si="6"/>
        <v>0</v>
      </c>
      <c r="E44" s="2">
        <v>29.9</v>
      </c>
      <c r="F44" s="2">
        <v>30.2</v>
      </c>
      <c r="G44" s="2">
        <v>0.30000000000000071</v>
      </c>
    </row>
    <row r="45" spans="1:7" x14ac:dyDescent="0.6">
      <c r="A45" s="2">
        <v>44.3</v>
      </c>
      <c r="B45" s="2">
        <f t="shared" si="4"/>
        <v>44.3</v>
      </c>
      <c r="C45" s="2">
        <f t="shared" si="5"/>
        <v>45.3</v>
      </c>
      <c r="D45" s="2">
        <f t="shared" si="6"/>
        <v>1</v>
      </c>
      <c r="E45" s="27">
        <v>30.5</v>
      </c>
      <c r="F45" s="27">
        <v>30.8</v>
      </c>
      <c r="G45" s="27">
        <v>0.30000000000000071</v>
      </c>
    </row>
    <row r="46" spans="1:7" x14ac:dyDescent="0.6">
      <c r="A46" s="2">
        <v>45.3</v>
      </c>
      <c r="B46" s="2">
        <f t="shared" si="4"/>
        <v>45.3</v>
      </c>
      <c r="C46" s="2">
        <f t="shared" si="5"/>
        <v>45.4</v>
      </c>
      <c r="D46" s="2">
        <f t="shared" si="6"/>
        <v>0.10000000000000142</v>
      </c>
      <c r="E46" s="2">
        <v>38.5</v>
      </c>
      <c r="F46" s="2">
        <v>38.799999999999997</v>
      </c>
      <c r="G46" s="2">
        <v>0.29999999999999716</v>
      </c>
    </row>
    <row r="47" spans="1:7" x14ac:dyDescent="0.6">
      <c r="A47" s="2">
        <v>45.4</v>
      </c>
      <c r="B47" s="2">
        <f t="shared" si="4"/>
        <v>45.4</v>
      </c>
      <c r="C47" s="2">
        <f t="shared" si="5"/>
        <v>45.5</v>
      </c>
      <c r="D47" s="2">
        <f t="shared" si="6"/>
        <v>0.10000000000000142</v>
      </c>
      <c r="E47" s="2">
        <v>47.2</v>
      </c>
      <c r="F47" s="2">
        <v>47.5</v>
      </c>
      <c r="G47" s="2">
        <v>0.29999999999999716</v>
      </c>
    </row>
    <row r="48" spans="1:7" x14ac:dyDescent="0.6">
      <c r="A48" s="2">
        <v>45.5</v>
      </c>
      <c r="B48" s="2">
        <f t="shared" si="4"/>
        <v>45.5</v>
      </c>
      <c r="C48" s="2">
        <f t="shared" si="5"/>
        <v>46</v>
      </c>
      <c r="D48" s="2">
        <f t="shared" si="6"/>
        <v>0.5</v>
      </c>
      <c r="E48" s="2">
        <v>49.5</v>
      </c>
      <c r="F48" s="2">
        <v>49.766666666666666</v>
      </c>
      <c r="G48" s="2">
        <v>0.26666666666666572</v>
      </c>
    </row>
    <row r="49" spans="1:7" x14ac:dyDescent="0.6">
      <c r="A49" s="2">
        <v>46</v>
      </c>
      <c r="B49" s="2">
        <f t="shared" si="4"/>
        <v>46</v>
      </c>
      <c r="C49" s="2">
        <f t="shared" si="5"/>
        <v>46.033333333333339</v>
      </c>
      <c r="D49" s="2">
        <f t="shared" ref="D49:D64" si="7">IF(OR(C49="ขาด",B49="ขาด"),0,C49-B49)</f>
        <v>3.3333333333338544E-2</v>
      </c>
      <c r="E49" s="27">
        <v>42.433333333333337</v>
      </c>
      <c r="F49" s="27">
        <v>42.666666666666664</v>
      </c>
      <c r="G49" s="27">
        <v>0.23333333333332718</v>
      </c>
    </row>
    <row r="50" spans="1:7" x14ac:dyDescent="0.6">
      <c r="A50" s="2">
        <v>46.033333333333339</v>
      </c>
      <c r="B50" s="2">
        <f t="shared" si="4"/>
        <v>46.033333333333339</v>
      </c>
      <c r="C50" s="2">
        <f t="shared" si="5"/>
        <v>46.1</v>
      </c>
      <c r="D50" s="2">
        <f t="shared" si="7"/>
        <v>6.6666666666662877E-2</v>
      </c>
      <c r="E50" s="2">
        <v>39.9</v>
      </c>
      <c r="F50" s="2">
        <v>40.1</v>
      </c>
      <c r="G50" s="2">
        <v>0.20000000000000284</v>
      </c>
    </row>
    <row r="51" spans="1:7" x14ac:dyDescent="0.6">
      <c r="A51" s="2">
        <v>46.1</v>
      </c>
      <c r="B51" s="2">
        <f t="shared" si="4"/>
        <v>46.1</v>
      </c>
      <c r="C51" s="2">
        <f t="shared" si="5"/>
        <v>46.1</v>
      </c>
      <c r="D51" s="2">
        <f t="shared" si="7"/>
        <v>0</v>
      </c>
      <c r="E51" s="27">
        <v>49.3</v>
      </c>
      <c r="F51" s="27">
        <v>49.5</v>
      </c>
      <c r="G51" s="27">
        <v>0.20000000000000284</v>
      </c>
    </row>
    <row r="52" spans="1:7" x14ac:dyDescent="0.6">
      <c r="A52" s="2">
        <v>46.1</v>
      </c>
      <c r="B52" s="2">
        <f t="shared" si="4"/>
        <v>46.1</v>
      </c>
      <c r="C52" s="2">
        <f t="shared" si="5"/>
        <v>46.3</v>
      </c>
      <c r="D52" s="2">
        <f t="shared" si="7"/>
        <v>0.19999999999999574</v>
      </c>
      <c r="E52" s="2">
        <v>40.200000000000003</v>
      </c>
      <c r="F52" s="2">
        <v>40.4</v>
      </c>
      <c r="G52" s="2">
        <v>0.19999999999999574</v>
      </c>
    </row>
    <row r="53" spans="1:7" x14ac:dyDescent="0.6">
      <c r="A53" s="2">
        <v>46.3</v>
      </c>
      <c r="B53" s="2">
        <f t="shared" si="4"/>
        <v>46.3</v>
      </c>
      <c r="C53" s="2">
        <f t="shared" si="5"/>
        <v>46.4</v>
      </c>
      <c r="D53" s="2">
        <f t="shared" si="7"/>
        <v>0.10000000000000142</v>
      </c>
      <c r="E53" s="27">
        <v>41.6</v>
      </c>
      <c r="F53" s="27">
        <v>41.8</v>
      </c>
      <c r="G53" s="27">
        <v>0.19999999999999574</v>
      </c>
    </row>
    <row r="54" spans="1:7" x14ac:dyDescent="0.6">
      <c r="A54" s="2">
        <v>46.4</v>
      </c>
      <c r="B54" s="2">
        <f t="shared" si="4"/>
        <v>46.4</v>
      </c>
      <c r="C54" s="2">
        <f t="shared" si="5"/>
        <v>47.2</v>
      </c>
      <c r="D54" s="2">
        <f t="shared" si="7"/>
        <v>0.80000000000000426</v>
      </c>
      <c r="E54" s="2">
        <v>46.1</v>
      </c>
      <c r="F54" s="2">
        <v>46.3</v>
      </c>
      <c r="G54" s="2">
        <v>0.19999999999999574</v>
      </c>
    </row>
    <row r="55" spans="1:7" x14ac:dyDescent="0.6">
      <c r="A55" s="2">
        <v>47.2</v>
      </c>
      <c r="B55" s="2">
        <f t="shared" si="4"/>
        <v>47.2</v>
      </c>
      <c r="C55" s="2">
        <f t="shared" si="5"/>
        <v>47.2</v>
      </c>
      <c r="D55" s="2">
        <f t="shared" si="7"/>
        <v>0</v>
      </c>
      <c r="E55" s="2">
        <v>53.1</v>
      </c>
      <c r="F55" s="2">
        <v>53.3</v>
      </c>
      <c r="G55" s="2">
        <v>0.19999999999999574</v>
      </c>
    </row>
    <row r="56" spans="1:7" x14ac:dyDescent="0.6">
      <c r="A56" s="2">
        <v>47.2</v>
      </c>
      <c r="B56" s="2">
        <f t="shared" si="4"/>
        <v>47.2</v>
      </c>
      <c r="C56" s="2">
        <f t="shared" si="5"/>
        <v>47.5</v>
      </c>
      <c r="D56" s="2">
        <f t="shared" si="7"/>
        <v>0.29999999999999716</v>
      </c>
      <c r="E56" s="2">
        <v>42.266666666666666</v>
      </c>
      <c r="F56" s="2">
        <v>42.433333333333337</v>
      </c>
      <c r="G56" s="2">
        <v>0.1666666666666714</v>
      </c>
    </row>
    <row r="57" spans="1:7" x14ac:dyDescent="0.6">
      <c r="A57" s="2">
        <v>47.5</v>
      </c>
      <c r="B57" s="2">
        <f t="shared" si="4"/>
        <v>47.5</v>
      </c>
      <c r="C57" s="2">
        <f t="shared" si="5"/>
        <v>48.266666666666666</v>
      </c>
      <c r="D57" s="2">
        <f t="shared" si="7"/>
        <v>0.76666666666666572</v>
      </c>
      <c r="E57" s="2">
        <v>51.9</v>
      </c>
      <c r="F57" s="2">
        <v>52.06666666666667</v>
      </c>
      <c r="G57" s="2">
        <v>0.1666666666666714</v>
      </c>
    </row>
    <row r="58" spans="1:7" x14ac:dyDescent="0.6">
      <c r="A58" s="2">
        <v>48.266666666666666</v>
      </c>
      <c r="B58" s="2">
        <f t="shared" si="4"/>
        <v>48.266666666666666</v>
      </c>
      <c r="C58" s="2">
        <f t="shared" si="5"/>
        <v>48.766666666666659</v>
      </c>
      <c r="D58" s="2">
        <f t="shared" si="7"/>
        <v>0.49999999999999289</v>
      </c>
      <c r="E58" s="2">
        <v>30.2</v>
      </c>
      <c r="F58" s="2">
        <v>30.366666666666667</v>
      </c>
      <c r="G58" s="2">
        <v>0.16666666666666785</v>
      </c>
    </row>
    <row r="59" spans="1:7" x14ac:dyDescent="0.6">
      <c r="A59" s="2">
        <v>48.766666666666659</v>
      </c>
      <c r="B59" s="2">
        <f t="shared" si="4"/>
        <v>48.766666666666659</v>
      </c>
      <c r="C59" s="2">
        <f t="shared" si="5"/>
        <v>48.9</v>
      </c>
      <c r="D59" s="2">
        <f t="shared" si="7"/>
        <v>0.13333333333333997</v>
      </c>
      <c r="E59" s="2">
        <v>38.799999999999997</v>
      </c>
      <c r="F59" s="2">
        <v>38.966666666666661</v>
      </c>
      <c r="G59" s="2">
        <v>0.1666666666666643</v>
      </c>
    </row>
    <row r="60" spans="1:7" x14ac:dyDescent="0.6">
      <c r="A60" s="2">
        <v>48.9</v>
      </c>
      <c r="B60" s="2">
        <f t="shared" si="4"/>
        <v>48.9</v>
      </c>
      <c r="C60" s="2">
        <f t="shared" si="5"/>
        <v>49.266666666666666</v>
      </c>
      <c r="D60" s="2">
        <f t="shared" si="7"/>
        <v>0.36666666666666714</v>
      </c>
      <c r="E60" s="2">
        <v>48.766666666666659</v>
      </c>
      <c r="F60" s="2">
        <v>48.9</v>
      </c>
      <c r="G60" s="2">
        <v>0.13333333333333997</v>
      </c>
    </row>
    <row r="61" spans="1:7" x14ac:dyDescent="0.6">
      <c r="A61" s="2">
        <v>49.266666666666666</v>
      </c>
      <c r="B61" s="2">
        <f t="shared" si="4"/>
        <v>49.266666666666666</v>
      </c>
      <c r="C61" s="2">
        <f t="shared" si="5"/>
        <v>49.3</v>
      </c>
      <c r="D61" s="2">
        <f t="shared" si="7"/>
        <v>3.3333333333331439E-2</v>
      </c>
      <c r="E61" s="27">
        <v>28.666666666666668</v>
      </c>
      <c r="F61" s="27">
        <v>28.8</v>
      </c>
      <c r="G61" s="27">
        <v>0.13333333333333286</v>
      </c>
    </row>
    <row r="62" spans="1:7" x14ac:dyDescent="0.6">
      <c r="A62" s="2">
        <v>49.3</v>
      </c>
      <c r="B62" s="2">
        <f t="shared" si="4"/>
        <v>49.3</v>
      </c>
      <c r="C62" s="2">
        <f t="shared" si="5"/>
        <v>49.5</v>
      </c>
      <c r="D62" s="2">
        <f t="shared" si="7"/>
        <v>0.20000000000000284</v>
      </c>
      <c r="E62" s="2">
        <v>30.366666666666667</v>
      </c>
      <c r="F62" s="2">
        <v>30.5</v>
      </c>
      <c r="G62" s="2">
        <v>0.13333333333333286</v>
      </c>
    </row>
    <row r="63" spans="1:7" x14ac:dyDescent="0.6">
      <c r="A63" s="2">
        <v>49.5</v>
      </c>
      <c r="B63" s="2">
        <f t="shared" si="4"/>
        <v>49.5</v>
      </c>
      <c r="C63" s="2">
        <f t="shared" si="5"/>
        <v>49.766666666666666</v>
      </c>
      <c r="D63" s="2">
        <f t="shared" si="7"/>
        <v>0.26666666666666572</v>
      </c>
      <c r="E63" s="2">
        <v>42.666666666666664</v>
      </c>
      <c r="F63" s="2">
        <v>42.8</v>
      </c>
      <c r="G63" s="2">
        <v>0.13333333333333286</v>
      </c>
    </row>
    <row r="64" spans="1:7" x14ac:dyDescent="0.6">
      <c r="A64" s="2">
        <v>49.766666666666666</v>
      </c>
      <c r="B64" s="2">
        <f t="shared" si="4"/>
        <v>49.766666666666666</v>
      </c>
      <c r="C64" s="2">
        <f t="shared" si="5"/>
        <v>51.266666666666666</v>
      </c>
      <c r="D64" s="2">
        <f t="shared" si="7"/>
        <v>1.5</v>
      </c>
      <c r="E64" s="2">
        <v>52.06666666666667</v>
      </c>
      <c r="F64" s="2">
        <v>52.2</v>
      </c>
      <c r="G64" s="2">
        <v>0.13333333333333286</v>
      </c>
    </row>
    <row r="65" spans="1:7" x14ac:dyDescent="0.6">
      <c r="A65" s="2">
        <v>51.266666666666666</v>
      </c>
      <c r="B65" s="2">
        <f t="shared" ref="B65:B96" si="8">A65</f>
        <v>51.266666666666666</v>
      </c>
      <c r="C65" s="2">
        <f t="shared" ref="C65:C96" si="9">A66</f>
        <v>51.8</v>
      </c>
      <c r="D65" s="2">
        <f t="shared" ref="D65:D80" si="10">IF(OR(C65="ขาด",B65="ขาด"),0,C65-B65)</f>
        <v>0.53333333333333144</v>
      </c>
      <c r="E65" s="23">
        <v>40.1</v>
      </c>
      <c r="F65" s="23">
        <v>40.200000000000003</v>
      </c>
      <c r="G65" s="23">
        <v>0.10000000000000142</v>
      </c>
    </row>
    <row r="66" spans="1:7" x14ac:dyDescent="0.6">
      <c r="A66" s="2">
        <v>51.8</v>
      </c>
      <c r="B66" s="2">
        <f t="shared" si="8"/>
        <v>51.8</v>
      </c>
      <c r="C66" s="2">
        <f t="shared" si="9"/>
        <v>51.9</v>
      </c>
      <c r="D66" s="2">
        <f t="shared" si="10"/>
        <v>0.10000000000000142</v>
      </c>
      <c r="E66" s="2">
        <v>41</v>
      </c>
      <c r="F66" s="2">
        <v>41.1</v>
      </c>
      <c r="G66" s="2">
        <v>0.10000000000000142</v>
      </c>
    </row>
    <row r="67" spans="1:7" x14ac:dyDescent="0.6">
      <c r="A67" s="2">
        <v>51.9</v>
      </c>
      <c r="B67" s="2">
        <f t="shared" si="8"/>
        <v>51.9</v>
      </c>
      <c r="C67" s="2">
        <f t="shared" si="9"/>
        <v>52.06666666666667</v>
      </c>
      <c r="D67" s="2">
        <f t="shared" si="10"/>
        <v>0.1666666666666714</v>
      </c>
      <c r="E67" s="2">
        <v>45.3</v>
      </c>
      <c r="F67" s="2">
        <v>45.4</v>
      </c>
      <c r="G67" s="2">
        <v>0.10000000000000142</v>
      </c>
    </row>
    <row r="68" spans="1:7" x14ac:dyDescent="0.6">
      <c r="A68" s="2">
        <v>52.06666666666667</v>
      </c>
      <c r="B68" s="2">
        <f t="shared" si="8"/>
        <v>52.06666666666667</v>
      </c>
      <c r="C68" s="2">
        <f t="shared" si="9"/>
        <v>52.2</v>
      </c>
      <c r="D68" s="2">
        <f t="shared" si="10"/>
        <v>0.13333333333333286</v>
      </c>
      <c r="E68" s="2">
        <v>45.4</v>
      </c>
      <c r="F68" s="2">
        <v>45.5</v>
      </c>
      <c r="G68" s="2">
        <v>0.10000000000000142</v>
      </c>
    </row>
    <row r="69" spans="1:7" x14ac:dyDescent="0.6">
      <c r="A69" s="2">
        <v>52.2</v>
      </c>
      <c r="B69" s="2">
        <f t="shared" si="8"/>
        <v>52.2</v>
      </c>
      <c r="C69" s="2">
        <f t="shared" si="9"/>
        <v>53.1</v>
      </c>
      <c r="D69" s="2">
        <f t="shared" si="10"/>
        <v>0.89999999999999858</v>
      </c>
      <c r="E69" s="27">
        <v>46.3</v>
      </c>
      <c r="F69" s="27">
        <v>46.4</v>
      </c>
      <c r="G69" s="27">
        <v>0.10000000000000142</v>
      </c>
    </row>
    <row r="70" spans="1:7" x14ac:dyDescent="0.6">
      <c r="A70" s="2">
        <v>53.1</v>
      </c>
      <c r="B70" s="2">
        <f t="shared" si="8"/>
        <v>53.1</v>
      </c>
      <c r="C70" s="2">
        <f t="shared" si="9"/>
        <v>53.3</v>
      </c>
      <c r="D70" s="2">
        <f t="shared" si="10"/>
        <v>0.19999999999999574</v>
      </c>
      <c r="E70" s="2">
        <v>51.8</v>
      </c>
      <c r="F70" s="2">
        <v>51.9</v>
      </c>
      <c r="G70" s="2">
        <v>0.10000000000000142</v>
      </c>
    </row>
    <row r="71" spans="1:7" x14ac:dyDescent="0.6">
      <c r="A71" s="2">
        <v>53.3</v>
      </c>
      <c r="B71" s="2">
        <f t="shared" si="8"/>
        <v>53.3</v>
      </c>
      <c r="C71" s="2">
        <f t="shared" si="9"/>
        <v>53.4</v>
      </c>
      <c r="D71" s="2">
        <f t="shared" si="10"/>
        <v>0.10000000000000142</v>
      </c>
      <c r="E71" s="2">
        <v>53.3</v>
      </c>
      <c r="F71" s="2">
        <v>53.4</v>
      </c>
      <c r="G71" s="2">
        <v>0.10000000000000142</v>
      </c>
    </row>
    <row r="72" spans="1:7" x14ac:dyDescent="0.6">
      <c r="A72" s="2">
        <v>53.4</v>
      </c>
      <c r="B72" s="2">
        <f t="shared" si="8"/>
        <v>53.4</v>
      </c>
      <c r="C72" s="2">
        <f t="shared" si="9"/>
        <v>53.5</v>
      </c>
      <c r="D72" s="2">
        <f t="shared" si="10"/>
        <v>0.10000000000000142</v>
      </c>
      <c r="E72" s="2">
        <v>53.4</v>
      </c>
      <c r="F72" s="2">
        <v>53.5</v>
      </c>
      <c r="G72" s="2">
        <v>0.10000000000000142</v>
      </c>
    </row>
    <row r="73" spans="1:7" x14ac:dyDescent="0.6">
      <c r="A73" s="2">
        <v>53.5</v>
      </c>
      <c r="B73" s="2">
        <f t="shared" si="8"/>
        <v>53.5</v>
      </c>
      <c r="C73" s="2">
        <f t="shared" si="9"/>
        <v>53.6</v>
      </c>
      <c r="D73" s="2">
        <f t="shared" si="10"/>
        <v>0.10000000000000142</v>
      </c>
      <c r="E73" s="2">
        <v>53.5</v>
      </c>
      <c r="F73" s="2">
        <v>53.6</v>
      </c>
      <c r="G73" s="2">
        <v>0.10000000000000142</v>
      </c>
    </row>
    <row r="74" spans="1:7" x14ac:dyDescent="0.6">
      <c r="A74" s="2">
        <v>53.6</v>
      </c>
      <c r="B74" s="2">
        <f t="shared" si="8"/>
        <v>53.6</v>
      </c>
      <c r="C74" s="2">
        <f t="shared" si="9"/>
        <v>53.6</v>
      </c>
      <c r="D74" s="2">
        <f t="shared" si="10"/>
        <v>0</v>
      </c>
      <c r="E74" s="2">
        <v>29.8</v>
      </c>
      <c r="F74" s="2">
        <v>29.9</v>
      </c>
      <c r="G74" s="2">
        <v>9.9999999999997868E-2</v>
      </c>
    </row>
    <row r="75" spans="1:7" x14ac:dyDescent="0.6">
      <c r="A75" s="2">
        <v>53.6</v>
      </c>
      <c r="B75" s="2">
        <f t="shared" si="8"/>
        <v>53.6</v>
      </c>
      <c r="C75" s="2">
        <f t="shared" si="9"/>
        <v>54.733333333333334</v>
      </c>
      <c r="D75" s="2">
        <f t="shared" si="10"/>
        <v>1.1333333333333329</v>
      </c>
      <c r="E75" s="2">
        <v>39.833333333333336</v>
      </c>
      <c r="F75" s="2">
        <v>39.9</v>
      </c>
      <c r="G75" s="2">
        <v>6.6666666666662877E-2</v>
      </c>
    </row>
    <row r="76" spans="1:7" x14ac:dyDescent="0.6">
      <c r="A76" s="2">
        <v>54.733333333333334</v>
      </c>
      <c r="B76" s="2">
        <f t="shared" si="8"/>
        <v>54.733333333333334</v>
      </c>
      <c r="C76" s="2">
        <f t="shared" si="9"/>
        <v>55.5</v>
      </c>
      <c r="D76" s="2">
        <f t="shared" si="10"/>
        <v>0.76666666666666572</v>
      </c>
      <c r="E76" s="27">
        <v>40.4</v>
      </c>
      <c r="F76" s="27">
        <v>40.466666666666661</v>
      </c>
      <c r="G76" s="27">
        <v>6.6666666666662877E-2</v>
      </c>
    </row>
    <row r="77" spans="1:7" x14ac:dyDescent="0.6">
      <c r="A77" s="2">
        <v>55.5</v>
      </c>
      <c r="B77" s="2">
        <f t="shared" si="8"/>
        <v>55.5</v>
      </c>
      <c r="C77" s="2">
        <f t="shared" si="9"/>
        <v>56.166666666666664</v>
      </c>
      <c r="D77" s="2">
        <f t="shared" si="10"/>
        <v>0.6666666666666643</v>
      </c>
      <c r="E77" s="2">
        <v>46.033333333333339</v>
      </c>
      <c r="F77" s="2">
        <v>46.1</v>
      </c>
      <c r="G77" s="2">
        <v>6.6666666666662877E-2</v>
      </c>
    </row>
    <row r="78" spans="1:7" x14ac:dyDescent="0.6">
      <c r="A78" s="2">
        <v>56.166666666666664</v>
      </c>
      <c r="B78" s="2">
        <f t="shared" si="8"/>
        <v>56.166666666666664</v>
      </c>
      <c r="C78" s="2">
        <f t="shared" si="9"/>
        <v>56.5</v>
      </c>
      <c r="D78" s="2">
        <f t="shared" si="10"/>
        <v>0.3333333333333357</v>
      </c>
      <c r="E78" s="2">
        <v>61.333333333333336</v>
      </c>
      <c r="F78" s="2">
        <v>61.4</v>
      </c>
      <c r="G78" s="2">
        <v>6.6666666666662877E-2</v>
      </c>
    </row>
    <row r="79" spans="1:7" x14ac:dyDescent="0.6">
      <c r="A79" s="2">
        <v>56.5</v>
      </c>
      <c r="B79" s="2">
        <f t="shared" si="8"/>
        <v>56.5</v>
      </c>
      <c r="C79" s="2">
        <f t="shared" si="9"/>
        <v>56.9</v>
      </c>
      <c r="D79" s="2">
        <f t="shared" si="10"/>
        <v>0.39999999999999858</v>
      </c>
      <c r="E79" s="27">
        <v>46</v>
      </c>
      <c r="F79" s="27">
        <v>46.033333333333339</v>
      </c>
      <c r="G79" s="27">
        <v>3.3333333333338544E-2</v>
      </c>
    </row>
    <row r="80" spans="1:7" x14ac:dyDescent="0.6">
      <c r="A80" s="2">
        <v>56.9</v>
      </c>
      <c r="B80" s="2">
        <f t="shared" si="8"/>
        <v>56.9</v>
      </c>
      <c r="C80" s="2">
        <f t="shared" si="9"/>
        <v>57.3</v>
      </c>
      <c r="D80" s="2">
        <f t="shared" si="10"/>
        <v>0.39999999999999858</v>
      </c>
      <c r="E80" s="27">
        <v>26.333333333333332</v>
      </c>
      <c r="F80" s="27">
        <v>26.366666666666667</v>
      </c>
      <c r="G80" s="27">
        <v>3.3333333333334991E-2</v>
      </c>
    </row>
    <row r="81" spans="1:7" x14ac:dyDescent="0.6">
      <c r="A81" s="2">
        <v>57.3</v>
      </c>
      <c r="B81" s="2">
        <f t="shared" si="8"/>
        <v>57.3</v>
      </c>
      <c r="C81" s="2">
        <f t="shared" si="9"/>
        <v>60.3</v>
      </c>
      <c r="D81" s="2">
        <f t="shared" ref="D81:D96" si="11">IF(OR(C81="ขาด",B81="ขาด"),0,C81-B81)</f>
        <v>3</v>
      </c>
      <c r="E81" s="2">
        <v>49.266666666666666</v>
      </c>
      <c r="F81" s="2">
        <v>49.3</v>
      </c>
      <c r="G81" s="2">
        <v>3.3333333333331439E-2</v>
      </c>
    </row>
    <row r="82" spans="1:7" x14ac:dyDescent="0.6">
      <c r="A82" s="2">
        <v>60.3</v>
      </c>
      <c r="B82" s="2">
        <f t="shared" si="8"/>
        <v>60.3</v>
      </c>
      <c r="C82" s="2">
        <f t="shared" si="9"/>
        <v>60.6</v>
      </c>
      <c r="D82" s="2">
        <f t="shared" si="11"/>
        <v>0.30000000000000426</v>
      </c>
      <c r="E82" s="27">
        <v>34.200000000000003</v>
      </c>
      <c r="F82" s="27">
        <v>34.200000000000003</v>
      </c>
      <c r="G82" s="27">
        <v>0</v>
      </c>
    </row>
    <row r="83" spans="1:7" x14ac:dyDescent="0.6">
      <c r="A83" s="2">
        <v>60.6</v>
      </c>
      <c r="B83" s="2">
        <f t="shared" si="8"/>
        <v>60.6</v>
      </c>
      <c r="C83" s="2">
        <f t="shared" si="9"/>
        <v>60.6</v>
      </c>
      <c r="D83" s="2">
        <f t="shared" si="11"/>
        <v>0</v>
      </c>
      <c r="E83" s="2">
        <v>36.9</v>
      </c>
      <c r="F83" s="2">
        <v>36.9</v>
      </c>
      <c r="G83" s="2">
        <v>0</v>
      </c>
    </row>
    <row r="84" spans="1:7" x14ac:dyDescent="0.6">
      <c r="A84" s="2">
        <v>60.6</v>
      </c>
      <c r="B84" s="2">
        <f t="shared" si="8"/>
        <v>60.6</v>
      </c>
      <c r="C84" s="2">
        <f t="shared" si="9"/>
        <v>61.333333333333336</v>
      </c>
      <c r="D84" s="2">
        <f t="shared" si="11"/>
        <v>0.73333333333333428</v>
      </c>
      <c r="E84" s="2">
        <v>43.8</v>
      </c>
      <c r="F84" s="2">
        <v>43.8</v>
      </c>
      <c r="G84" s="2">
        <v>0</v>
      </c>
    </row>
    <row r="85" spans="1:7" x14ac:dyDescent="0.6">
      <c r="A85" s="2">
        <v>61.333333333333336</v>
      </c>
      <c r="B85" s="2">
        <f t="shared" si="8"/>
        <v>61.333333333333336</v>
      </c>
      <c r="C85" s="2">
        <f t="shared" si="9"/>
        <v>61.4</v>
      </c>
      <c r="D85" s="2">
        <f t="shared" si="11"/>
        <v>6.6666666666662877E-2</v>
      </c>
      <c r="E85" s="2">
        <v>44.3</v>
      </c>
      <c r="F85" s="2">
        <v>44.3</v>
      </c>
      <c r="G85" s="2">
        <v>0</v>
      </c>
    </row>
    <row r="86" spans="1:7" x14ac:dyDescent="0.6">
      <c r="A86" s="2">
        <v>61.4</v>
      </c>
      <c r="B86" s="2">
        <f t="shared" si="8"/>
        <v>61.4</v>
      </c>
      <c r="C86" s="2">
        <f t="shared" si="9"/>
        <v>62.2</v>
      </c>
      <c r="D86" s="2">
        <f t="shared" si="11"/>
        <v>0.80000000000000426</v>
      </c>
      <c r="E86" s="2">
        <v>46.1</v>
      </c>
      <c r="F86" s="2">
        <v>46.1</v>
      </c>
      <c r="G86" s="2">
        <v>0</v>
      </c>
    </row>
    <row r="87" spans="1:7" x14ac:dyDescent="0.6">
      <c r="A87" s="2">
        <v>62.2</v>
      </c>
      <c r="B87" s="2">
        <f t="shared" si="8"/>
        <v>62.2</v>
      </c>
      <c r="C87" s="2">
        <f t="shared" si="9"/>
        <v>62.2</v>
      </c>
      <c r="D87" s="2">
        <f t="shared" si="11"/>
        <v>0</v>
      </c>
      <c r="E87" s="2">
        <v>47.2</v>
      </c>
      <c r="F87" s="2">
        <v>47.2</v>
      </c>
      <c r="G87" s="2">
        <v>0</v>
      </c>
    </row>
    <row r="88" spans="1:7" x14ac:dyDescent="0.6">
      <c r="A88" s="2">
        <v>62.2</v>
      </c>
      <c r="B88" s="2">
        <f t="shared" si="8"/>
        <v>62.2</v>
      </c>
      <c r="C88" s="2">
        <f t="shared" si="9"/>
        <v>63.3</v>
      </c>
      <c r="D88" s="2">
        <f t="shared" si="11"/>
        <v>1.0999999999999943</v>
      </c>
      <c r="E88" s="2">
        <v>53.6</v>
      </c>
      <c r="F88" s="2">
        <v>53.6</v>
      </c>
      <c r="G88" s="2">
        <v>0</v>
      </c>
    </row>
    <row r="89" spans="1:7" x14ac:dyDescent="0.6">
      <c r="A89" s="2">
        <v>63.3</v>
      </c>
      <c r="B89" s="2">
        <f t="shared" si="8"/>
        <v>63.3</v>
      </c>
      <c r="C89" s="2">
        <f t="shared" si="9"/>
        <v>69.099999999999994</v>
      </c>
      <c r="D89" s="2">
        <f t="shared" si="11"/>
        <v>5.7999999999999972</v>
      </c>
      <c r="E89" s="2">
        <v>60.6</v>
      </c>
      <c r="F89" s="2">
        <v>60.6</v>
      </c>
      <c r="G89" s="2">
        <v>0</v>
      </c>
    </row>
    <row r="90" spans="1:7" x14ac:dyDescent="0.6">
      <c r="A90" s="2">
        <v>69.099999999999994</v>
      </c>
      <c r="B90" s="2">
        <f t="shared" si="8"/>
        <v>69.099999999999994</v>
      </c>
      <c r="C90" s="2">
        <f t="shared" si="9"/>
        <v>69.8</v>
      </c>
      <c r="D90" s="2">
        <f t="shared" si="11"/>
        <v>0.70000000000000284</v>
      </c>
      <c r="E90" s="2">
        <v>62.2</v>
      </c>
      <c r="F90" s="2">
        <v>62.2</v>
      </c>
      <c r="G90" s="2">
        <v>0</v>
      </c>
    </row>
    <row r="91" spans="1:7" x14ac:dyDescent="0.6">
      <c r="A91" s="2">
        <v>69.8</v>
      </c>
      <c r="B91" s="2">
        <f t="shared" si="8"/>
        <v>69.8</v>
      </c>
      <c r="C91" s="2" t="str">
        <f t="shared" si="9"/>
        <v>ขาด</v>
      </c>
      <c r="D91" s="2">
        <f t="shared" si="11"/>
        <v>0</v>
      </c>
      <c r="E91" s="2">
        <v>69.8</v>
      </c>
      <c r="F91" s="2" t="s">
        <v>68</v>
      </c>
      <c r="G91" s="2">
        <v>0</v>
      </c>
    </row>
    <row r="92" spans="1:7" x14ac:dyDescent="0.6">
      <c r="A92" s="2" t="s">
        <v>68</v>
      </c>
      <c r="B92" s="2" t="str">
        <f t="shared" si="8"/>
        <v>ขาด</v>
      </c>
      <c r="C92" s="2" t="str">
        <f t="shared" si="9"/>
        <v>ขาด</v>
      </c>
      <c r="D92" s="2">
        <f t="shared" si="11"/>
        <v>0</v>
      </c>
      <c r="E92" s="2" t="s">
        <v>68</v>
      </c>
      <c r="F92" s="2" t="s">
        <v>68</v>
      </c>
      <c r="G92" s="2">
        <v>0</v>
      </c>
    </row>
    <row r="93" spans="1:7" x14ac:dyDescent="0.6">
      <c r="A93" s="2" t="s">
        <v>68</v>
      </c>
      <c r="B93" s="2" t="str">
        <f t="shared" si="8"/>
        <v>ขาด</v>
      </c>
      <c r="C93" s="2" t="str">
        <f t="shared" si="9"/>
        <v>ขาด</v>
      </c>
      <c r="D93" s="2">
        <f t="shared" si="11"/>
        <v>0</v>
      </c>
      <c r="E93" s="2" t="s">
        <v>68</v>
      </c>
      <c r="F93" s="2" t="s">
        <v>68</v>
      </c>
      <c r="G93" s="2">
        <v>0</v>
      </c>
    </row>
    <row r="94" spans="1:7" x14ac:dyDescent="0.6">
      <c r="A94" s="2" t="s">
        <v>68</v>
      </c>
      <c r="B94" s="2" t="str">
        <f t="shared" si="8"/>
        <v>ขาด</v>
      </c>
      <c r="C94" s="2" t="str">
        <f t="shared" si="9"/>
        <v>ขาด</v>
      </c>
      <c r="D94" s="2">
        <f t="shared" si="11"/>
        <v>0</v>
      </c>
      <c r="E94" s="2" t="s">
        <v>68</v>
      </c>
      <c r="F94" s="2" t="s">
        <v>68</v>
      </c>
      <c r="G94" s="2">
        <v>0</v>
      </c>
    </row>
    <row r="95" spans="1:7" x14ac:dyDescent="0.6">
      <c r="A95" s="2" t="s">
        <v>68</v>
      </c>
      <c r="B95" s="2" t="str">
        <f t="shared" si="8"/>
        <v>ขาด</v>
      </c>
      <c r="C95" s="2">
        <f t="shared" si="9"/>
        <v>0</v>
      </c>
      <c r="D95" s="2">
        <f t="shared" si="11"/>
        <v>0</v>
      </c>
      <c r="E95" s="2" t="s">
        <v>68</v>
      </c>
      <c r="F95" s="2">
        <v>0</v>
      </c>
      <c r="G95" s="2">
        <v>0</v>
      </c>
    </row>
    <row r="96" spans="1:7" x14ac:dyDescent="0.6">
      <c r="A96" s="2"/>
      <c r="B96" s="2">
        <f t="shared" si="8"/>
        <v>0</v>
      </c>
      <c r="C96" s="2">
        <f t="shared" si="9"/>
        <v>0</v>
      </c>
      <c r="D96" s="2">
        <f t="shared" si="11"/>
        <v>0</v>
      </c>
      <c r="E96" s="2">
        <v>0</v>
      </c>
      <c r="F96" s="2">
        <v>0</v>
      </c>
      <c r="G96" s="2">
        <v>0</v>
      </c>
    </row>
    <row r="97" spans="1:7" x14ac:dyDescent="0.6">
      <c r="A97" s="2"/>
      <c r="B97" s="2">
        <f t="shared" ref="B97:B128" si="12">A97</f>
        <v>0</v>
      </c>
      <c r="C97" s="2">
        <f t="shared" ref="C97:C128" si="13">A98</f>
        <v>0</v>
      </c>
      <c r="D97" s="2">
        <f t="shared" ref="D97:D112" si="14">IF(OR(C97="ขาด",B97="ขาด"),0,C97-B97)</f>
        <v>0</v>
      </c>
      <c r="E97" s="2">
        <v>0</v>
      </c>
      <c r="F97" s="2">
        <v>0</v>
      </c>
      <c r="G97" s="2">
        <v>0</v>
      </c>
    </row>
    <row r="98" spans="1:7" x14ac:dyDescent="0.6">
      <c r="A98" s="2"/>
      <c r="B98" s="2">
        <f t="shared" si="12"/>
        <v>0</v>
      </c>
      <c r="C98" s="2">
        <f t="shared" si="13"/>
        <v>0</v>
      </c>
      <c r="D98" s="2">
        <f t="shared" si="14"/>
        <v>0</v>
      </c>
      <c r="E98" s="2">
        <v>0</v>
      </c>
      <c r="F98" s="2">
        <v>0</v>
      </c>
      <c r="G98" s="2">
        <v>0</v>
      </c>
    </row>
    <row r="99" spans="1:7" x14ac:dyDescent="0.6">
      <c r="A99" s="2"/>
      <c r="B99" s="2">
        <f t="shared" si="12"/>
        <v>0</v>
      </c>
      <c r="C99" s="2">
        <f t="shared" si="13"/>
        <v>0</v>
      </c>
      <c r="D99" s="2">
        <f t="shared" si="14"/>
        <v>0</v>
      </c>
      <c r="E99" s="2">
        <v>0</v>
      </c>
      <c r="F99" s="2">
        <v>0</v>
      </c>
      <c r="G99" s="2">
        <v>0</v>
      </c>
    </row>
    <row r="100" spans="1:7" x14ac:dyDescent="0.6">
      <c r="A100" s="2"/>
      <c r="B100" s="2">
        <f t="shared" si="12"/>
        <v>0</v>
      </c>
      <c r="C100" s="2">
        <f t="shared" si="13"/>
        <v>0</v>
      </c>
      <c r="D100" s="2">
        <f t="shared" si="14"/>
        <v>0</v>
      </c>
      <c r="E100" s="2">
        <v>0</v>
      </c>
      <c r="F100" s="2">
        <v>0</v>
      </c>
      <c r="G100" s="2">
        <v>0</v>
      </c>
    </row>
    <row r="101" spans="1:7" x14ac:dyDescent="0.6">
      <c r="A101" s="2"/>
      <c r="B101" s="2">
        <f t="shared" si="12"/>
        <v>0</v>
      </c>
      <c r="C101" s="2">
        <f t="shared" si="13"/>
        <v>0</v>
      </c>
      <c r="D101" s="2">
        <f t="shared" si="14"/>
        <v>0</v>
      </c>
      <c r="E101" s="2">
        <v>0</v>
      </c>
      <c r="F101" s="2">
        <v>0</v>
      </c>
      <c r="G101" s="2">
        <v>0</v>
      </c>
    </row>
    <row r="102" spans="1:7" x14ac:dyDescent="0.6">
      <c r="A102" s="2"/>
      <c r="B102" s="2">
        <f t="shared" si="12"/>
        <v>0</v>
      </c>
      <c r="C102" s="2">
        <f t="shared" si="13"/>
        <v>0</v>
      </c>
      <c r="D102" s="2">
        <f t="shared" si="14"/>
        <v>0</v>
      </c>
      <c r="E102" s="2">
        <v>0</v>
      </c>
      <c r="F102" s="2">
        <v>0</v>
      </c>
      <c r="G102" s="2">
        <v>0</v>
      </c>
    </row>
    <row r="103" spans="1:7" x14ac:dyDescent="0.6">
      <c r="A103" s="2"/>
      <c r="B103" s="2">
        <f t="shared" si="12"/>
        <v>0</v>
      </c>
      <c r="C103" s="2">
        <f t="shared" si="13"/>
        <v>0</v>
      </c>
      <c r="D103" s="2">
        <f t="shared" si="14"/>
        <v>0</v>
      </c>
      <c r="E103" s="2">
        <v>0</v>
      </c>
      <c r="F103" s="2">
        <v>0</v>
      </c>
      <c r="G103" s="2">
        <v>0</v>
      </c>
    </row>
    <row r="104" spans="1:7" x14ac:dyDescent="0.6">
      <c r="A104" s="2"/>
      <c r="B104" s="2">
        <f t="shared" si="12"/>
        <v>0</v>
      </c>
      <c r="C104" s="2">
        <f t="shared" si="13"/>
        <v>0</v>
      </c>
      <c r="D104" s="2">
        <f t="shared" si="14"/>
        <v>0</v>
      </c>
      <c r="E104" s="2">
        <v>0</v>
      </c>
      <c r="F104" s="2">
        <v>0</v>
      </c>
      <c r="G104" s="2">
        <v>0</v>
      </c>
    </row>
    <row r="105" spans="1:7" x14ac:dyDescent="0.6">
      <c r="A105" s="2"/>
      <c r="B105" s="2">
        <f t="shared" si="12"/>
        <v>0</v>
      </c>
      <c r="C105" s="2">
        <f t="shared" si="13"/>
        <v>0</v>
      </c>
      <c r="D105" s="2">
        <f t="shared" si="14"/>
        <v>0</v>
      </c>
      <c r="E105" s="2">
        <v>0</v>
      </c>
      <c r="F105" s="2">
        <v>0</v>
      </c>
      <c r="G105" s="2">
        <v>0</v>
      </c>
    </row>
    <row r="106" spans="1:7" x14ac:dyDescent="0.6">
      <c r="A106" s="2"/>
      <c r="B106" s="2">
        <f t="shared" si="12"/>
        <v>0</v>
      </c>
      <c r="C106" s="2">
        <f t="shared" si="13"/>
        <v>0</v>
      </c>
      <c r="D106" s="2">
        <f t="shared" si="14"/>
        <v>0</v>
      </c>
      <c r="E106" s="2">
        <v>0</v>
      </c>
      <c r="F106" s="2">
        <v>0</v>
      </c>
      <c r="G106" s="2">
        <v>0</v>
      </c>
    </row>
    <row r="107" spans="1:7" x14ac:dyDescent="0.6">
      <c r="A107" s="2"/>
      <c r="B107" s="2">
        <f t="shared" si="12"/>
        <v>0</v>
      </c>
      <c r="C107" s="2">
        <f t="shared" si="13"/>
        <v>0</v>
      </c>
      <c r="D107" s="2">
        <f t="shared" si="14"/>
        <v>0</v>
      </c>
      <c r="E107" s="2">
        <v>0</v>
      </c>
      <c r="F107" s="2">
        <v>0</v>
      </c>
      <c r="G107" s="2">
        <v>0</v>
      </c>
    </row>
    <row r="108" spans="1:7" x14ac:dyDescent="0.6">
      <c r="A108" s="2"/>
      <c r="B108" s="2">
        <f t="shared" si="12"/>
        <v>0</v>
      </c>
      <c r="C108" s="2">
        <f t="shared" si="13"/>
        <v>0</v>
      </c>
      <c r="D108" s="2">
        <f t="shared" si="14"/>
        <v>0</v>
      </c>
      <c r="E108" s="2">
        <v>0</v>
      </c>
      <c r="F108" s="2">
        <v>0</v>
      </c>
      <c r="G108" s="2">
        <v>0</v>
      </c>
    </row>
    <row r="109" spans="1:7" x14ac:dyDescent="0.6">
      <c r="A109" s="2"/>
      <c r="B109" s="2">
        <f t="shared" si="12"/>
        <v>0</v>
      </c>
      <c r="C109" s="2">
        <f t="shared" si="13"/>
        <v>0</v>
      </c>
      <c r="D109" s="2">
        <f t="shared" si="14"/>
        <v>0</v>
      </c>
      <c r="E109" s="2">
        <v>0</v>
      </c>
      <c r="F109" s="2">
        <v>0</v>
      </c>
      <c r="G109" s="2">
        <v>0</v>
      </c>
    </row>
    <row r="110" spans="1:7" x14ac:dyDescent="0.6">
      <c r="A110" s="2"/>
      <c r="B110" s="2">
        <f t="shared" si="12"/>
        <v>0</v>
      </c>
      <c r="C110" s="2">
        <f t="shared" si="13"/>
        <v>0</v>
      </c>
      <c r="D110" s="2">
        <f t="shared" si="14"/>
        <v>0</v>
      </c>
      <c r="E110" s="2">
        <v>0</v>
      </c>
      <c r="F110" s="2">
        <v>0</v>
      </c>
      <c r="G110" s="2">
        <v>0</v>
      </c>
    </row>
    <row r="111" spans="1:7" x14ac:dyDescent="0.6">
      <c r="A111" s="2"/>
      <c r="B111" s="2">
        <f t="shared" si="12"/>
        <v>0</v>
      </c>
      <c r="C111" s="2">
        <f t="shared" si="13"/>
        <v>0</v>
      </c>
      <c r="D111" s="2">
        <f t="shared" si="14"/>
        <v>0</v>
      </c>
      <c r="E111" s="2">
        <v>0</v>
      </c>
      <c r="F111" s="2">
        <v>0</v>
      </c>
      <c r="G111" s="2">
        <v>0</v>
      </c>
    </row>
    <row r="112" spans="1:7" x14ac:dyDescent="0.6">
      <c r="A112" s="2"/>
      <c r="B112" s="2">
        <f t="shared" si="12"/>
        <v>0</v>
      </c>
      <c r="C112" s="2">
        <f t="shared" si="13"/>
        <v>0</v>
      </c>
      <c r="D112" s="2">
        <f t="shared" si="14"/>
        <v>0</v>
      </c>
      <c r="E112" s="2">
        <v>0</v>
      </c>
      <c r="F112" s="2">
        <v>0</v>
      </c>
      <c r="G112" s="2">
        <v>0</v>
      </c>
    </row>
    <row r="113" spans="1:7" x14ac:dyDescent="0.6">
      <c r="A113" s="2"/>
      <c r="B113" s="2">
        <f t="shared" si="12"/>
        <v>0</v>
      </c>
      <c r="C113" s="2">
        <f t="shared" si="13"/>
        <v>0</v>
      </c>
      <c r="D113" s="2">
        <f t="shared" ref="D113:D128" si="15">IF(OR(C113="ขาด",B113="ขาด"),0,C113-B113)</f>
        <v>0</v>
      </c>
      <c r="E113" s="2">
        <v>0</v>
      </c>
      <c r="F113" s="2">
        <v>0</v>
      </c>
      <c r="G113" s="2">
        <v>0</v>
      </c>
    </row>
    <row r="114" spans="1:7" x14ac:dyDescent="0.6">
      <c r="A114" s="2"/>
      <c r="B114" s="2">
        <f t="shared" si="12"/>
        <v>0</v>
      </c>
      <c r="C114" s="2">
        <f t="shared" si="13"/>
        <v>0</v>
      </c>
      <c r="D114" s="2">
        <f t="shared" si="15"/>
        <v>0</v>
      </c>
      <c r="E114" s="2">
        <v>0</v>
      </c>
      <c r="F114" s="2">
        <v>0</v>
      </c>
      <c r="G114" s="2">
        <v>0</v>
      </c>
    </row>
    <row r="115" spans="1:7" x14ac:dyDescent="0.6">
      <c r="A115" s="2"/>
      <c r="B115" s="2">
        <f t="shared" si="12"/>
        <v>0</v>
      </c>
      <c r="C115" s="2">
        <f t="shared" si="13"/>
        <v>0</v>
      </c>
      <c r="D115" s="2">
        <f t="shared" si="15"/>
        <v>0</v>
      </c>
      <c r="E115" s="2">
        <v>0</v>
      </c>
      <c r="F115" s="2">
        <v>0</v>
      </c>
      <c r="G115" s="2">
        <v>0</v>
      </c>
    </row>
    <row r="116" spans="1:7" x14ac:dyDescent="0.6">
      <c r="A116" s="2"/>
      <c r="B116" s="2">
        <f t="shared" si="12"/>
        <v>0</v>
      </c>
      <c r="C116" s="2">
        <f t="shared" si="13"/>
        <v>0</v>
      </c>
      <c r="D116" s="2">
        <f t="shared" si="15"/>
        <v>0</v>
      </c>
      <c r="E116" s="2">
        <v>0</v>
      </c>
      <c r="F116" s="2">
        <v>0</v>
      </c>
      <c r="G116" s="2">
        <v>0</v>
      </c>
    </row>
    <row r="117" spans="1:7" x14ac:dyDescent="0.6">
      <c r="A117" s="2"/>
      <c r="B117" s="2">
        <f t="shared" si="12"/>
        <v>0</v>
      </c>
      <c r="C117" s="2">
        <f t="shared" si="13"/>
        <v>0</v>
      </c>
      <c r="D117" s="2">
        <f t="shared" si="15"/>
        <v>0</v>
      </c>
      <c r="E117" s="2">
        <v>0</v>
      </c>
      <c r="F117" s="2">
        <v>0</v>
      </c>
      <c r="G117" s="2">
        <v>0</v>
      </c>
    </row>
    <row r="118" spans="1:7" x14ac:dyDescent="0.6">
      <c r="A118" s="2"/>
      <c r="B118" s="2">
        <f t="shared" si="12"/>
        <v>0</v>
      </c>
      <c r="C118" s="2">
        <f t="shared" si="13"/>
        <v>0</v>
      </c>
      <c r="D118" s="2">
        <f t="shared" si="15"/>
        <v>0</v>
      </c>
      <c r="E118" s="2">
        <v>0</v>
      </c>
      <c r="F118" s="2">
        <v>0</v>
      </c>
      <c r="G118" s="2">
        <v>0</v>
      </c>
    </row>
    <row r="119" spans="1:7" x14ac:dyDescent="0.6">
      <c r="A119" s="2"/>
      <c r="B119" s="2">
        <f t="shared" si="12"/>
        <v>0</v>
      </c>
      <c r="C119" s="2">
        <f t="shared" si="13"/>
        <v>0</v>
      </c>
      <c r="D119" s="2">
        <f t="shared" si="15"/>
        <v>0</v>
      </c>
      <c r="E119" s="2">
        <v>0</v>
      </c>
      <c r="F119" s="2">
        <v>0</v>
      </c>
      <c r="G119" s="2">
        <v>0</v>
      </c>
    </row>
    <row r="120" spans="1:7" x14ac:dyDescent="0.6">
      <c r="A120" s="2"/>
      <c r="B120" s="2">
        <f t="shared" si="12"/>
        <v>0</v>
      </c>
      <c r="C120" s="2">
        <f t="shared" si="13"/>
        <v>0</v>
      </c>
      <c r="D120" s="2">
        <f t="shared" si="15"/>
        <v>0</v>
      </c>
      <c r="E120" s="2">
        <v>0</v>
      </c>
      <c r="F120" s="2">
        <v>0</v>
      </c>
      <c r="G120" s="2">
        <v>0</v>
      </c>
    </row>
    <row r="121" spans="1:7" x14ac:dyDescent="0.6">
      <c r="A121" s="2"/>
      <c r="B121" s="2">
        <f t="shared" si="12"/>
        <v>0</v>
      </c>
      <c r="C121" s="2">
        <f t="shared" si="13"/>
        <v>0</v>
      </c>
      <c r="D121" s="2">
        <f t="shared" si="15"/>
        <v>0</v>
      </c>
      <c r="E121" s="2">
        <v>0</v>
      </c>
      <c r="F121" s="2">
        <v>0</v>
      </c>
      <c r="G121" s="2">
        <v>0</v>
      </c>
    </row>
    <row r="122" spans="1:7" x14ac:dyDescent="0.6">
      <c r="A122" s="2"/>
      <c r="B122" s="2">
        <f t="shared" si="12"/>
        <v>0</v>
      </c>
      <c r="C122" s="2">
        <f t="shared" si="13"/>
        <v>0</v>
      </c>
      <c r="D122" s="2">
        <f t="shared" si="15"/>
        <v>0</v>
      </c>
      <c r="E122" s="2">
        <v>0</v>
      </c>
      <c r="F122" s="2">
        <v>0</v>
      </c>
      <c r="G122" s="2">
        <v>0</v>
      </c>
    </row>
    <row r="123" spans="1:7" x14ac:dyDescent="0.6">
      <c r="A123" s="2"/>
      <c r="B123" s="2">
        <f t="shared" si="12"/>
        <v>0</v>
      </c>
      <c r="C123" s="2">
        <f t="shared" si="13"/>
        <v>0</v>
      </c>
      <c r="D123" s="2">
        <f t="shared" si="15"/>
        <v>0</v>
      </c>
      <c r="E123" s="2">
        <v>0</v>
      </c>
      <c r="F123" s="2">
        <v>0</v>
      </c>
      <c r="G123" s="2">
        <v>0</v>
      </c>
    </row>
    <row r="124" spans="1:7" x14ac:dyDescent="0.6">
      <c r="A124" s="2"/>
      <c r="B124" s="2">
        <f t="shared" si="12"/>
        <v>0</v>
      </c>
      <c r="C124" s="2">
        <f t="shared" si="13"/>
        <v>0</v>
      </c>
      <c r="D124" s="2">
        <f t="shared" si="15"/>
        <v>0</v>
      </c>
      <c r="E124" s="2">
        <v>0</v>
      </c>
      <c r="F124" s="2">
        <v>0</v>
      </c>
      <c r="G124" s="2">
        <v>0</v>
      </c>
    </row>
    <row r="125" spans="1:7" x14ac:dyDescent="0.6">
      <c r="A125" s="2"/>
      <c r="B125" s="2">
        <f t="shared" si="12"/>
        <v>0</v>
      </c>
      <c r="C125" s="2">
        <f t="shared" si="13"/>
        <v>0</v>
      </c>
      <c r="D125" s="2">
        <f t="shared" si="15"/>
        <v>0</v>
      </c>
      <c r="E125" s="2">
        <v>0</v>
      </c>
      <c r="F125" s="2">
        <v>0</v>
      </c>
      <c r="G125" s="2">
        <v>0</v>
      </c>
    </row>
    <row r="126" spans="1:7" x14ac:dyDescent="0.6">
      <c r="A126" s="2"/>
      <c r="B126" s="2">
        <f t="shared" si="12"/>
        <v>0</v>
      </c>
      <c r="C126" s="2">
        <f t="shared" si="13"/>
        <v>0</v>
      </c>
      <c r="D126" s="2">
        <f t="shared" si="15"/>
        <v>0</v>
      </c>
      <c r="E126" s="2">
        <v>0</v>
      </c>
      <c r="F126" s="2">
        <v>0</v>
      </c>
      <c r="G126" s="2">
        <v>0</v>
      </c>
    </row>
    <row r="127" spans="1:7" x14ac:dyDescent="0.6">
      <c r="A127" s="2"/>
      <c r="B127" s="2">
        <f t="shared" si="12"/>
        <v>0</v>
      </c>
      <c r="C127" s="2">
        <f t="shared" si="13"/>
        <v>0</v>
      </c>
      <c r="D127" s="2">
        <f t="shared" si="15"/>
        <v>0</v>
      </c>
      <c r="E127" s="2">
        <v>0</v>
      </c>
      <c r="F127" s="2">
        <v>0</v>
      </c>
      <c r="G127" s="2">
        <v>0</v>
      </c>
    </row>
    <row r="128" spans="1:7" x14ac:dyDescent="0.6">
      <c r="A128" s="2"/>
      <c r="B128" s="2">
        <f t="shared" si="12"/>
        <v>0</v>
      </c>
      <c r="C128" s="2">
        <f t="shared" si="13"/>
        <v>0</v>
      </c>
      <c r="D128" s="2">
        <f t="shared" si="15"/>
        <v>0</v>
      </c>
      <c r="E128" s="2">
        <v>0</v>
      </c>
      <c r="F128" s="2">
        <v>0</v>
      </c>
      <c r="G128" s="2">
        <v>0</v>
      </c>
    </row>
    <row r="129" spans="1:7" x14ac:dyDescent="0.6">
      <c r="A129" s="2"/>
      <c r="B129" s="2">
        <f t="shared" ref="B129:B160" si="16">A129</f>
        <v>0</v>
      </c>
      <c r="C129" s="2">
        <f t="shared" ref="C129:C160" si="17">A130</f>
        <v>0</v>
      </c>
      <c r="D129" s="2">
        <f t="shared" ref="D129:D144" si="18">IF(OR(C129="ขาด",B129="ขาด"),0,C129-B129)</f>
        <v>0</v>
      </c>
      <c r="E129" s="2">
        <v>0</v>
      </c>
      <c r="F129" s="2">
        <v>0</v>
      </c>
      <c r="G129" s="2">
        <v>0</v>
      </c>
    </row>
    <row r="130" spans="1:7" x14ac:dyDescent="0.6">
      <c r="A130" s="2"/>
      <c r="B130" s="2">
        <f t="shared" si="16"/>
        <v>0</v>
      </c>
      <c r="C130" s="2">
        <f t="shared" si="17"/>
        <v>0</v>
      </c>
      <c r="D130" s="2">
        <f t="shared" si="18"/>
        <v>0</v>
      </c>
      <c r="E130" s="2">
        <v>0</v>
      </c>
      <c r="F130" s="2">
        <v>0</v>
      </c>
      <c r="G130" s="2">
        <v>0</v>
      </c>
    </row>
    <row r="131" spans="1:7" x14ac:dyDescent="0.6">
      <c r="A131" s="2"/>
      <c r="B131" s="2">
        <f t="shared" si="16"/>
        <v>0</v>
      </c>
      <c r="C131" s="2">
        <f t="shared" si="17"/>
        <v>0</v>
      </c>
      <c r="D131" s="2">
        <f t="shared" si="18"/>
        <v>0</v>
      </c>
      <c r="E131" s="2">
        <v>0</v>
      </c>
      <c r="F131" s="2">
        <v>0</v>
      </c>
      <c r="G131" s="2">
        <v>0</v>
      </c>
    </row>
    <row r="132" spans="1:7" x14ac:dyDescent="0.6">
      <c r="A132" s="2"/>
      <c r="B132" s="2">
        <f t="shared" si="16"/>
        <v>0</v>
      </c>
      <c r="C132" s="2">
        <f t="shared" si="17"/>
        <v>0</v>
      </c>
      <c r="D132" s="2">
        <f t="shared" si="18"/>
        <v>0</v>
      </c>
      <c r="E132" s="2">
        <v>0</v>
      </c>
      <c r="F132" s="2">
        <v>0</v>
      </c>
      <c r="G132" s="2">
        <v>0</v>
      </c>
    </row>
    <row r="133" spans="1:7" x14ac:dyDescent="0.6">
      <c r="A133" s="2"/>
      <c r="B133" s="2">
        <f t="shared" si="16"/>
        <v>0</v>
      </c>
      <c r="C133" s="2">
        <f t="shared" si="17"/>
        <v>0</v>
      </c>
      <c r="D133" s="2">
        <f t="shared" si="18"/>
        <v>0</v>
      </c>
      <c r="E133" s="2">
        <v>0</v>
      </c>
      <c r="F133" s="2">
        <v>0</v>
      </c>
      <c r="G133" s="2">
        <v>0</v>
      </c>
    </row>
    <row r="134" spans="1:7" x14ac:dyDescent="0.6">
      <c r="A134" s="2"/>
      <c r="B134" s="2">
        <f t="shared" si="16"/>
        <v>0</v>
      </c>
      <c r="C134" s="2">
        <f t="shared" si="17"/>
        <v>0</v>
      </c>
      <c r="D134" s="2">
        <f t="shared" si="18"/>
        <v>0</v>
      </c>
      <c r="E134" s="2">
        <v>0</v>
      </c>
      <c r="F134" s="2">
        <v>0</v>
      </c>
      <c r="G134" s="2">
        <v>0</v>
      </c>
    </row>
    <row r="135" spans="1:7" x14ac:dyDescent="0.6">
      <c r="A135" s="2"/>
      <c r="B135" s="2">
        <f t="shared" si="16"/>
        <v>0</v>
      </c>
      <c r="C135" s="2">
        <f t="shared" si="17"/>
        <v>0</v>
      </c>
      <c r="D135" s="2">
        <f t="shared" si="18"/>
        <v>0</v>
      </c>
      <c r="E135" s="2">
        <v>0</v>
      </c>
      <c r="F135" s="2">
        <v>0</v>
      </c>
      <c r="G135" s="2">
        <v>0</v>
      </c>
    </row>
    <row r="136" spans="1:7" x14ac:dyDescent="0.6">
      <c r="A136" s="2"/>
      <c r="B136" s="2">
        <f t="shared" si="16"/>
        <v>0</v>
      </c>
      <c r="C136" s="2">
        <f t="shared" si="17"/>
        <v>0</v>
      </c>
      <c r="D136" s="2">
        <f t="shared" si="18"/>
        <v>0</v>
      </c>
      <c r="E136" s="2">
        <v>0</v>
      </c>
      <c r="F136" s="2">
        <v>0</v>
      </c>
      <c r="G136" s="2">
        <v>0</v>
      </c>
    </row>
    <row r="137" spans="1:7" x14ac:dyDescent="0.6">
      <c r="A137" s="2"/>
      <c r="B137" s="2">
        <f t="shared" si="16"/>
        <v>0</v>
      </c>
      <c r="C137" s="2">
        <f t="shared" si="17"/>
        <v>0</v>
      </c>
      <c r="D137" s="2">
        <f t="shared" si="18"/>
        <v>0</v>
      </c>
      <c r="E137" s="2">
        <v>0</v>
      </c>
      <c r="F137" s="2">
        <v>0</v>
      </c>
      <c r="G137" s="2">
        <v>0</v>
      </c>
    </row>
    <row r="138" spans="1:7" x14ac:dyDescent="0.6">
      <c r="A138" s="2"/>
      <c r="B138" s="2">
        <f t="shared" si="16"/>
        <v>0</v>
      </c>
      <c r="C138" s="2">
        <f t="shared" si="17"/>
        <v>0</v>
      </c>
      <c r="D138" s="2">
        <f t="shared" si="18"/>
        <v>0</v>
      </c>
      <c r="E138" s="2">
        <v>0</v>
      </c>
      <c r="F138" s="2">
        <v>0</v>
      </c>
      <c r="G138" s="2">
        <v>0</v>
      </c>
    </row>
    <row r="139" spans="1:7" x14ac:dyDescent="0.6">
      <c r="A139" s="2"/>
      <c r="B139" s="2">
        <f t="shared" si="16"/>
        <v>0</v>
      </c>
      <c r="C139" s="2">
        <f t="shared" si="17"/>
        <v>0</v>
      </c>
      <c r="D139" s="2">
        <f t="shared" si="18"/>
        <v>0</v>
      </c>
      <c r="E139" s="2">
        <v>0</v>
      </c>
      <c r="F139" s="2">
        <v>0</v>
      </c>
      <c r="G139" s="2">
        <v>0</v>
      </c>
    </row>
    <row r="140" spans="1:7" x14ac:dyDescent="0.6">
      <c r="A140" s="2"/>
      <c r="B140" s="2">
        <f t="shared" si="16"/>
        <v>0</v>
      </c>
      <c r="C140" s="2">
        <f t="shared" si="17"/>
        <v>0</v>
      </c>
      <c r="D140" s="2">
        <f t="shared" si="18"/>
        <v>0</v>
      </c>
      <c r="E140" s="2">
        <v>0</v>
      </c>
      <c r="F140" s="2">
        <v>0</v>
      </c>
      <c r="G140" s="2">
        <v>0</v>
      </c>
    </row>
    <row r="141" spans="1:7" x14ac:dyDescent="0.6">
      <c r="A141" s="2"/>
      <c r="B141" s="2">
        <f t="shared" si="16"/>
        <v>0</v>
      </c>
      <c r="C141" s="2">
        <f t="shared" si="17"/>
        <v>0</v>
      </c>
      <c r="D141" s="2">
        <f t="shared" si="18"/>
        <v>0</v>
      </c>
      <c r="E141" s="2">
        <v>0</v>
      </c>
      <c r="F141" s="2">
        <v>0</v>
      </c>
      <c r="G141" s="2">
        <v>0</v>
      </c>
    </row>
    <row r="142" spans="1:7" x14ac:dyDescent="0.6">
      <c r="A142" s="2"/>
      <c r="B142" s="2">
        <f t="shared" si="16"/>
        <v>0</v>
      </c>
      <c r="C142" s="2">
        <f t="shared" si="17"/>
        <v>0</v>
      </c>
      <c r="D142" s="2">
        <f t="shared" si="18"/>
        <v>0</v>
      </c>
      <c r="E142" s="2">
        <v>0</v>
      </c>
      <c r="F142" s="2">
        <v>0</v>
      </c>
      <c r="G142" s="2">
        <v>0</v>
      </c>
    </row>
    <row r="143" spans="1:7" x14ac:dyDescent="0.6">
      <c r="A143" s="2"/>
      <c r="B143" s="2">
        <f t="shared" si="16"/>
        <v>0</v>
      </c>
      <c r="C143" s="2">
        <f t="shared" si="17"/>
        <v>0</v>
      </c>
      <c r="D143" s="2">
        <f t="shared" si="18"/>
        <v>0</v>
      </c>
      <c r="E143" s="2">
        <v>0</v>
      </c>
      <c r="F143" s="2">
        <v>0</v>
      </c>
      <c r="G143" s="2">
        <v>0</v>
      </c>
    </row>
    <row r="144" spans="1:7" x14ac:dyDescent="0.6">
      <c r="A144" s="2"/>
      <c r="B144" s="2">
        <f t="shared" si="16"/>
        <v>0</v>
      </c>
      <c r="C144" s="2">
        <f t="shared" si="17"/>
        <v>0</v>
      </c>
      <c r="D144" s="2">
        <f t="shared" si="18"/>
        <v>0</v>
      </c>
      <c r="E144" s="2">
        <v>0</v>
      </c>
      <c r="F144" s="2">
        <v>0</v>
      </c>
      <c r="G144" s="2">
        <v>0</v>
      </c>
    </row>
    <row r="145" spans="1:7" x14ac:dyDescent="0.6">
      <c r="A145" s="2"/>
      <c r="B145" s="2">
        <f t="shared" si="16"/>
        <v>0</v>
      </c>
      <c r="C145" s="2">
        <f t="shared" si="17"/>
        <v>0</v>
      </c>
      <c r="D145" s="2">
        <f t="shared" ref="D145:D160" si="19">IF(OR(C145="ขาด",B145="ขาด"),0,C145-B145)</f>
        <v>0</v>
      </c>
      <c r="E145" s="2">
        <v>0</v>
      </c>
      <c r="F145" s="2">
        <v>0</v>
      </c>
      <c r="G145" s="2">
        <v>0</v>
      </c>
    </row>
    <row r="146" spans="1:7" x14ac:dyDescent="0.6">
      <c r="A146" s="2"/>
      <c r="B146" s="2">
        <f t="shared" si="16"/>
        <v>0</v>
      </c>
      <c r="C146" s="2">
        <f t="shared" si="17"/>
        <v>0</v>
      </c>
      <c r="D146" s="2">
        <f t="shared" si="19"/>
        <v>0</v>
      </c>
      <c r="E146" s="2">
        <v>0</v>
      </c>
      <c r="F146" s="2">
        <v>0</v>
      </c>
      <c r="G146" s="2">
        <v>0</v>
      </c>
    </row>
    <row r="147" spans="1:7" x14ac:dyDescent="0.6">
      <c r="A147" s="2"/>
      <c r="B147" s="2">
        <f t="shared" si="16"/>
        <v>0</v>
      </c>
      <c r="C147" s="2">
        <f t="shared" si="17"/>
        <v>0</v>
      </c>
      <c r="D147" s="2">
        <f t="shared" si="19"/>
        <v>0</v>
      </c>
      <c r="E147" s="2">
        <v>0</v>
      </c>
      <c r="F147" s="2">
        <v>0</v>
      </c>
      <c r="G147" s="2">
        <v>0</v>
      </c>
    </row>
    <row r="148" spans="1:7" x14ac:dyDescent="0.6">
      <c r="A148" s="2"/>
      <c r="B148" s="2">
        <f t="shared" si="16"/>
        <v>0</v>
      </c>
      <c r="C148" s="2">
        <f t="shared" si="17"/>
        <v>0</v>
      </c>
      <c r="D148" s="2">
        <f t="shared" si="19"/>
        <v>0</v>
      </c>
      <c r="E148" s="2">
        <v>0</v>
      </c>
      <c r="F148" s="2">
        <v>0</v>
      </c>
      <c r="G148" s="2">
        <v>0</v>
      </c>
    </row>
    <row r="149" spans="1:7" x14ac:dyDescent="0.6">
      <c r="A149" s="2"/>
      <c r="B149" s="2">
        <f t="shared" si="16"/>
        <v>0</v>
      </c>
      <c r="C149" s="2">
        <f t="shared" si="17"/>
        <v>0</v>
      </c>
      <c r="D149" s="2">
        <f t="shared" si="19"/>
        <v>0</v>
      </c>
      <c r="E149" s="2">
        <v>0</v>
      </c>
      <c r="F149" s="2">
        <v>0</v>
      </c>
      <c r="G149" s="2">
        <v>0</v>
      </c>
    </row>
    <row r="150" spans="1:7" x14ac:dyDescent="0.6">
      <c r="A150" s="2"/>
      <c r="B150" s="2">
        <f t="shared" si="16"/>
        <v>0</v>
      </c>
      <c r="C150" s="2">
        <f t="shared" si="17"/>
        <v>0</v>
      </c>
      <c r="D150" s="2">
        <f t="shared" si="19"/>
        <v>0</v>
      </c>
      <c r="E150" s="2">
        <v>0</v>
      </c>
      <c r="F150" s="2">
        <v>0</v>
      </c>
      <c r="G150" s="2">
        <v>0</v>
      </c>
    </row>
    <row r="151" spans="1:7" x14ac:dyDescent="0.6">
      <c r="A151" s="2"/>
      <c r="B151" s="2">
        <f t="shared" si="16"/>
        <v>0</v>
      </c>
      <c r="C151" s="2">
        <f t="shared" si="17"/>
        <v>0</v>
      </c>
      <c r="D151" s="2">
        <f t="shared" si="19"/>
        <v>0</v>
      </c>
      <c r="E151" s="2">
        <v>0</v>
      </c>
      <c r="F151" s="2">
        <v>0</v>
      </c>
      <c r="G151" s="2">
        <v>0</v>
      </c>
    </row>
    <row r="152" spans="1:7" x14ac:dyDescent="0.6">
      <c r="A152" s="2"/>
      <c r="B152" s="2">
        <f t="shared" si="16"/>
        <v>0</v>
      </c>
      <c r="C152" s="2">
        <f t="shared" si="17"/>
        <v>0</v>
      </c>
      <c r="D152" s="2">
        <f t="shared" si="19"/>
        <v>0</v>
      </c>
      <c r="E152" s="2">
        <v>0</v>
      </c>
      <c r="F152" s="2">
        <v>0</v>
      </c>
      <c r="G152" s="2">
        <v>0</v>
      </c>
    </row>
    <row r="153" spans="1:7" x14ac:dyDescent="0.6">
      <c r="A153" s="2"/>
      <c r="B153" s="2">
        <f t="shared" si="16"/>
        <v>0</v>
      </c>
      <c r="C153" s="2">
        <f t="shared" si="17"/>
        <v>0</v>
      </c>
      <c r="D153" s="2">
        <f t="shared" si="19"/>
        <v>0</v>
      </c>
      <c r="E153" s="2">
        <v>0</v>
      </c>
      <c r="F153" s="2">
        <v>0</v>
      </c>
      <c r="G153" s="2">
        <v>0</v>
      </c>
    </row>
    <row r="154" spans="1:7" x14ac:dyDescent="0.6">
      <c r="A154" s="2"/>
      <c r="B154" s="2">
        <f t="shared" si="16"/>
        <v>0</v>
      </c>
      <c r="C154" s="2">
        <f t="shared" si="17"/>
        <v>0</v>
      </c>
      <c r="D154" s="2">
        <f t="shared" si="19"/>
        <v>0</v>
      </c>
      <c r="E154" s="2">
        <v>0</v>
      </c>
      <c r="F154" s="2">
        <v>0</v>
      </c>
      <c r="G154" s="2">
        <v>0</v>
      </c>
    </row>
    <row r="155" spans="1:7" x14ac:dyDescent="0.6">
      <c r="A155" s="2"/>
      <c r="B155" s="2">
        <f t="shared" si="16"/>
        <v>0</v>
      </c>
      <c r="C155" s="2">
        <f t="shared" si="17"/>
        <v>0</v>
      </c>
      <c r="D155" s="2">
        <f t="shared" si="19"/>
        <v>0</v>
      </c>
      <c r="E155" s="2">
        <v>0</v>
      </c>
      <c r="F155" s="2">
        <v>0</v>
      </c>
      <c r="G155" s="2">
        <v>0</v>
      </c>
    </row>
    <row r="156" spans="1:7" x14ac:dyDescent="0.6">
      <c r="A156" s="2"/>
      <c r="B156" s="2">
        <f t="shared" si="16"/>
        <v>0</v>
      </c>
      <c r="C156" s="2">
        <f t="shared" si="17"/>
        <v>0</v>
      </c>
      <c r="D156" s="2">
        <f t="shared" si="19"/>
        <v>0</v>
      </c>
      <c r="E156" s="2">
        <v>0</v>
      </c>
      <c r="F156" s="2">
        <v>0</v>
      </c>
      <c r="G156" s="2">
        <v>0</v>
      </c>
    </row>
    <row r="157" spans="1:7" x14ac:dyDescent="0.6">
      <c r="A157" s="2"/>
      <c r="B157" s="2">
        <f t="shared" si="16"/>
        <v>0</v>
      </c>
      <c r="C157" s="2">
        <f t="shared" si="17"/>
        <v>0</v>
      </c>
      <c r="D157" s="2">
        <f t="shared" si="19"/>
        <v>0</v>
      </c>
      <c r="E157" s="2">
        <v>0</v>
      </c>
      <c r="F157" s="2">
        <v>0</v>
      </c>
      <c r="G157" s="2">
        <v>0</v>
      </c>
    </row>
    <row r="158" spans="1:7" x14ac:dyDescent="0.6">
      <c r="A158" s="2"/>
      <c r="B158" s="2">
        <f t="shared" si="16"/>
        <v>0</v>
      </c>
      <c r="C158" s="2">
        <f t="shared" si="17"/>
        <v>0</v>
      </c>
      <c r="D158" s="2">
        <f t="shared" si="19"/>
        <v>0</v>
      </c>
      <c r="E158" s="2">
        <v>0</v>
      </c>
      <c r="F158" s="2">
        <v>0</v>
      </c>
      <c r="G158" s="2">
        <v>0</v>
      </c>
    </row>
    <row r="159" spans="1:7" x14ac:dyDescent="0.6">
      <c r="A159" s="2"/>
      <c r="B159" s="2">
        <f t="shared" si="16"/>
        <v>0</v>
      </c>
      <c r="C159" s="2">
        <f t="shared" si="17"/>
        <v>0</v>
      </c>
      <c r="D159" s="2">
        <f t="shared" si="19"/>
        <v>0</v>
      </c>
      <c r="E159" s="2">
        <v>0</v>
      </c>
      <c r="F159" s="2">
        <v>0</v>
      </c>
      <c r="G159" s="2">
        <v>0</v>
      </c>
    </row>
    <row r="160" spans="1:7" x14ac:dyDescent="0.6">
      <c r="A160" s="2"/>
      <c r="B160" s="2">
        <f t="shared" si="16"/>
        <v>0</v>
      </c>
      <c r="C160" s="2">
        <f t="shared" si="17"/>
        <v>0</v>
      </c>
      <c r="D160" s="2">
        <f t="shared" si="19"/>
        <v>0</v>
      </c>
      <c r="E160" s="2">
        <v>0</v>
      </c>
      <c r="F160" s="2">
        <v>0</v>
      </c>
      <c r="G160" s="2">
        <v>0</v>
      </c>
    </row>
    <row r="161" spans="1:7" x14ac:dyDescent="0.6">
      <c r="A161" s="2"/>
      <c r="B161" s="2">
        <f t="shared" ref="B161:B192" si="20">A161</f>
        <v>0</v>
      </c>
      <c r="C161" s="2">
        <f t="shared" ref="C161:C192" si="21">A162</f>
        <v>0</v>
      </c>
      <c r="D161" s="2">
        <f t="shared" ref="D161:D176" si="22">IF(OR(C161="ขาด",B161="ขาด"),0,C161-B161)</f>
        <v>0</v>
      </c>
      <c r="E161" s="2">
        <v>0</v>
      </c>
      <c r="F161" s="2">
        <v>0</v>
      </c>
      <c r="G161" s="2">
        <v>0</v>
      </c>
    </row>
    <row r="162" spans="1:7" x14ac:dyDescent="0.6">
      <c r="A162" s="2"/>
      <c r="B162" s="2">
        <f t="shared" si="20"/>
        <v>0</v>
      </c>
      <c r="C162" s="2">
        <f t="shared" si="21"/>
        <v>0</v>
      </c>
      <c r="D162" s="2">
        <f t="shared" si="22"/>
        <v>0</v>
      </c>
      <c r="E162" s="2">
        <v>0</v>
      </c>
      <c r="F162" s="2">
        <v>0</v>
      </c>
      <c r="G162" s="2">
        <v>0</v>
      </c>
    </row>
    <row r="163" spans="1:7" x14ac:dyDescent="0.6">
      <c r="A163" s="2"/>
      <c r="B163" s="2">
        <f t="shared" si="20"/>
        <v>0</v>
      </c>
      <c r="C163" s="2">
        <f t="shared" si="21"/>
        <v>0</v>
      </c>
      <c r="D163" s="2">
        <f t="shared" si="22"/>
        <v>0</v>
      </c>
      <c r="E163" s="2">
        <v>0</v>
      </c>
      <c r="F163" s="2">
        <v>0</v>
      </c>
      <c r="G163" s="2">
        <v>0</v>
      </c>
    </row>
    <row r="164" spans="1:7" x14ac:dyDescent="0.6">
      <c r="A164" s="2"/>
      <c r="B164" s="2">
        <f t="shared" si="20"/>
        <v>0</v>
      </c>
      <c r="C164" s="2">
        <f t="shared" si="21"/>
        <v>0</v>
      </c>
      <c r="D164" s="2">
        <f t="shared" si="22"/>
        <v>0</v>
      </c>
      <c r="E164" s="2">
        <v>0</v>
      </c>
      <c r="F164" s="2">
        <v>0</v>
      </c>
      <c r="G164" s="2">
        <v>0</v>
      </c>
    </row>
    <row r="165" spans="1:7" x14ac:dyDescent="0.6">
      <c r="A165" s="2"/>
      <c r="B165" s="2">
        <f t="shared" si="20"/>
        <v>0</v>
      </c>
      <c r="C165" s="2">
        <f t="shared" si="21"/>
        <v>0</v>
      </c>
      <c r="D165" s="2">
        <f t="shared" si="22"/>
        <v>0</v>
      </c>
      <c r="E165" s="2">
        <v>0</v>
      </c>
      <c r="F165" s="2">
        <v>0</v>
      </c>
      <c r="G165" s="2">
        <v>0</v>
      </c>
    </row>
    <row r="166" spans="1:7" x14ac:dyDescent="0.6">
      <c r="A166" s="2"/>
      <c r="B166" s="2">
        <f t="shared" si="20"/>
        <v>0</v>
      </c>
      <c r="C166" s="2">
        <f t="shared" si="21"/>
        <v>0</v>
      </c>
      <c r="D166" s="2">
        <f t="shared" si="22"/>
        <v>0</v>
      </c>
      <c r="E166" s="2">
        <v>0</v>
      </c>
      <c r="F166" s="2">
        <v>0</v>
      </c>
      <c r="G166" s="2">
        <v>0</v>
      </c>
    </row>
    <row r="167" spans="1:7" x14ac:dyDescent="0.6">
      <c r="A167" s="2"/>
      <c r="B167" s="2">
        <f t="shared" si="20"/>
        <v>0</v>
      </c>
      <c r="C167" s="2">
        <f t="shared" si="21"/>
        <v>0</v>
      </c>
      <c r="D167" s="2">
        <f t="shared" si="22"/>
        <v>0</v>
      </c>
      <c r="E167" s="2">
        <v>0</v>
      </c>
      <c r="F167" s="2">
        <v>0</v>
      </c>
      <c r="G167" s="2">
        <v>0</v>
      </c>
    </row>
    <row r="168" spans="1:7" x14ac:dyDescent="0.6">
      <c r="A168" s="2"/>
      <c r="B168" s="2">
        <f t="shared" si="20"/>
        <v>0</v>
      </c>
      <c r="C168" s="2">
        <f t="shared" si="21"/>
        <v>0</v>
      </c>
      <c r="D168" s="2">
        <f t="shared" si="22"/>
        <v>0</v>
      </c>
      <c r="E168" s="2">
        <v>0</v>
      </c>
      <c r="F168" s="2">
        <v>0</v>
      </c>
      <c r="G168" s="2">
        <v>0</v>
      </c>
    </row>
    <row r="169" spans="1:7" x14ac:dyDescent="0.6">
      <c r="A169" s="2"/>
      <c r="B169" s="2">
        <f t="shared" si="20"/>
        <v>0</v>
      </c>
      <c r="C169" s="2">
        <f t="shared" si="21"/>
        <v>0</v>
      </c>
      <c r="D169" s="2">
        <f t="shared" si="22"/>
        <v>0</v>
      </c>
      <c r="E169" s="2">
        <v>0</v>
      </c>
      <c r="F169" s="2">
        <v>0</v>
      </c>
      <c r="G169" s="2">
        <v>0</v>
      </c>
    </row>
    <row r="170" spans="1:7" x14ac:dyDescent="0.6">
      <c r="A170" s="2"/>
      <c r="B170" s="2">
        <f t="shared" si="20"/>
        <v>0</v>
      </c>
      <c r="C170" s="2">
        <f t="shared" si="21"/>
        <v>0</v>
      </c>
      <c r="D170" s="2">
        <f t="shared" si="22"/>
        <v>0</v>
      </c>
      <c r="E170" s="2">
        <v>0</v>
      </c>
      <c r="F170" s="2">
        <v>0</v>
      </c>
      <c r="G170" s="2">
        <v>0</v>
      </c>
    </row>
    <row r="171" spans="1:7" x14ac:dyDescent="0.6">
      <c r="A171" s="2"/>
      <c r="B171" s="2">
        <f t="shared" si="20"/>
        <v>0</v>
      </c>
      <c r="C171" s="2">
        <f t="shared" si="21"/>
        <v>0</v>
      </c>
      <c r="D171" s="2">
        <f t="shared" si="22"/>
        <v>0</v>
      </c>
      <c r="E171" s="2">
        <v>0</v>
      </c>
      <c r="F171" s="2">
        <v>0</v>
      </c>
      <c r="G171" s="2">
        <v>0</v>
      </c>
    </row>
    <row r="172" spans="1:7" x14ac:dyDescent="0.6">
      <c r="A172" s="2"/>
      <c r="B172" s="2">
        <f t="shared" si="20"/>
        <v>0</v>
      </c>
      <c r="C172" s="2">
        <f t="shared" si="21"/>
        <v>0</v>
      </c>
      <c r="D172" s="2">
        <f t="shared" si="22"/>
        <v>0</v>
      </c>
      <c r="E172" s="2">
        <v>0</v>
      </c>
      <c r="F172" s="2">
        <v>0</v>
      </c>
      <c r="G172" s="2">
        <v>0</v>
      </c>
    </row>
    <row r="173" spans="1:7" x14ac:dyDescent="0.6">
      <c r="A173" s="2"/>
      <c r="B173" s="2">
        <f t="shared" si="20"/>
        <v>0</v>
      </c>
      <c r="C173" s="2">
        <f t="shared" si="21"/>
        <v>0</v>
      </c>
      <c r="D173" s="2">
        <f t="shared" si="22"/>
        <v>0</v>
      </c>
      <c r="E173" s="2">
        <v>0</v>
      </c>
      <c r="F173" s="2">
        <v>0</v>
      </c>
      <c r="G173" s="2">
        <v>0</v>
      </c>
    </row>
    <row r="174" spans="1:7" x14ac:dyDescent="0.6">
      <c r="A174" s="2"/>
      <c r="B174" s="2">
        <f t="shared" si="20"/>
        <v>0</v>
      </c>
      <c r="C174" s="2">
        <f t="shared" si="21"/>
        <v>0</v>
      </c>
      <c r="D174" s="2">
        <f t="shared" si="22"/>
        <v>0</v>
      </c>
      <c r="E174" s="2">
        <v>0</v>
      </c>
      <c r="F174" s="2">
        <v>0</v>
      </c>
      <c r="G174" s="2">
        <v>0</v>
      </c>
    </row>
    <row r="175" spans="1:7" x14ac:dyDescent="0.6">
      <c r="A175" s="2"/>
      <c r="B175" s="2">
        <f t="shared" si="20"/>
        <v>0</v>
      </c>
      <c r="C175" s="2">
        <f t="shared" si="21"/>
        <v>0</v>
      </c>
      <c r="D175" s="2">
        <f t="shared" si="22"/>
        <v>0</v>
      </c>
      <c r="E175" s="2">
        <v>0</v>
      </c>
      <c r="F175" s="2">
        <v>0</v>
      </c>
      <c r="G175" s="2">
        <v>0</v>
      </c>
    </row>
    <row r="176" spans="1:7" x14ac:dyDescent="0.6">
      <c r="A176" s="2"/>
      <c r="B176" s="2">
        <f t="shared" si="20"/>
        <v>0</v>
      </c>
      <c r="C176" s="2">
        <f t="shared" si="21"/>
        <v>0</v>
      </c>
      <c r="D176" s="2">
        <f t="shared" si="22"/>
        <v>0</v>
      </c>
      <c r="E176" s="2">
        <v>0</v>
      </c>
      <c r="F176" s="2">
        <v>0</v>
      </c>
      <c r="G176" s="2">
        <v>0</v>
      </c>
    </row>
    <row r="177" spans="1:7" x14ac:dyDescent="0.6">
      <c r="A177" s="2"/>
      <c r="B177" s="2">
        <f t="shared" si="20"/>
        <v>0</v>
      </c>
      <c r="C177" s="2">
        <f t="shared" si="21"/>
        <v>0</v>
      </c>
      <c r="D177" s="2">
        <f t="shared" ref="D177:D192" si="23">IF(OR(C177="ขาด",B177="ขาด"),0,C177-B177)</f>
        <v>0</v>
      </c>
      <c r="E177" s="2">
        <v>0</v>
      </c>
      <c r="F177" s="2">
        <v>0</v>
      </c>
      <c r="G177" s="2">
        <v>0</v>
      </c>
    </row>
    <row r="178" spans="1:7" x14ac:dyDescent="0.6">
      <c r="A178" s="2"/>
      <c r="B178" s="2">
        <f t="shared" si="20"/>
        <v>0</v>
      </c>
      <c r="C178" s="2">
        <f t="shared" si="21"/>
        <v>0</v>
      </c>
      <c r="D178" s="2">
        <f t="shared" si="23"/>
        <v>0</v>
      </c>
      <c r="E178" s="2">
        <v>0</v>
      </c>
      <c r="F178" s="2">
        <v>0</v>
      </c>
      <c r="G178" s="2">
        <v>0</v>
      </c>
    </row>
    <row r="179" spans="1:7" x14ac:dyDescent="0.6">
      <c r="A179" s="2"/>
      <c r="B179" s="2">
        <f t="shared" si="20"/>
        <v>0</v>
      </c>
      <c r="C179" s="2">
        <f t="shared" si="21"/>
        <v>0</v>
      </c>
      <c r="D179" s="2">
        <f t="shared" si="23"/>
        <v>0</v>
      </c>
      <c r="E179" s="2">
        <v>0</v>
      </c>
      <c r="F179" s="2">
        <v>0</v>
      </c>
      <c r="G179" s="2">
        <v>0</v>
      </c>
    </row>
    <row r="180" spans="1:7" x14ac:dyDescent="0.6">
      <c r="A180" s="2"/>
      <c r="B180" s="2">
        <f t="shared" si="20"/>
        <v>0</v>
      </c>
      <c r="C180" s="2">
        <f t="shared" si="21"/>
        <v>0</v>
      </c>
      <c r="D180" s="2">
        <f t="shared" si="23"/>
        <v>0</v>
      </c>
      <c r="E180" s="2">
        <v>0</v>
      </c>
      <c r="F180" s="2">
        <v>0</v>
      </c>
      <c r="G180" s="2">
        <v>0</v>
      </c>
    </row>
    <row r="181" spans="1:7" x14ac:dyDescent="0.6">
      <c r="A181" s="2"/>
      <c r="B181" s="2">
        <f t="shared" si="20"/>
        <v>0</v>
      </c>
      <c r="C181" s="2">
        <f t="shared" si="21"/>
        <v>0</v>
      </c>
      <c r="D181" s="2">
        <f t="shared" si="23"/>
        <v>0</v>
      </c>
      <c r="E181" s="2">
        <v>0</v>
      </c>
      <c r="F181" s="2">
        <v>0</v>
      </c>
      <c r="G181" s="2">
        <v>0</v>
      </c>
    </row>
    <row r="182" spans="1:7" x14ac:dyDescent="0.6">
      <c r="A182" s="2"/>
      <c r="B182" s="2">
        <f t="shared" si="20"/>
        <v>0</v>
      </c>
      <c r="C182" s="2">
        <f t="shared" si="21"/>
        <v>0</v>
      </c>
      <c r="D182" s="2">
        <f t="shared" si="23"/>
        <v>0</v>
      </c>
      <c r="E182" s="2">
        <v>0</v>
      </c>
      <c r="F182" s="2">
        <v>0</v>
      </c>
      <c r="G182" s="2">
        <v>0</v>
      </c>
    </row>
    <row r="183" spans="1:7" x14ac:dyDescent="0.6">
      <c r="A183" s="2"/>
      <c r="B183" s="2">
        <f t="shared" si="20"/>
        <v>0</v>
      </c>
      <c r="C183" s="2">
        <f t="shared" si="21"/>
        <v>0</v>
      </c>
      <c r="D183" s="2">
        <f t="shared" si="23"/>
        <v>0</v>
      </c>
      <c r="E183" s="2">
        <v>0</v>
      </c>
      <c r="F183" s="2">
        <v>0</v>
      </c>
      <c r="G183" s="2">
        <v>0</v>
      </c>
    </row>
    <row r="184" spans="1:7" x14ac:dyDescent="0.6">
      <c r="A184" s="2"/>
      <c r="B184" s="2">
        <f t="shared" si="20"/>
        <v>0</v>
      </c>
      <c r="C184" s="2">
        <f t="shared" si="21"/>
        <v>0</v>
      </c>
      <c r="D184" s="2">
        <f t="shared" si="23"/>
        <v>0</v>
      </c>
      <c r="E184" s="2">
        <v>0</v>
      </c>
      <c r="F184" s="2">
        <v>0</v>
      </c>
      <c r="G184" s="2">
        <v>0</v>
      </c>
    </row>
    <row r="185" spans="1:7" x14ac:dyDescent="0.6">
      <c r="A185" s="2"/>
      <c r="B185" s="2">
        <f t="shared" si="20"/>
        <v>0</v>
      </c>
      <c r="C185" s="2">
        <f t="shared" si="21"/>
        <v>0</v>
      </c>
      <c r="D185" s="2">
        <f t="shared" si="23"/>
        <v>0</v>
      </c>
      <c r="E185" s="2">
        <v>0</v>
      </c>
      <c r="F185" s="2">
        <v>0</v>
      </c>
      <c r="G185" s="2">
        <v>0</v>
      </c>
    </row>
    <row r="186" spans="1:7" x14ac:dyDescent="0.6">
      <c r="A186" s="2"/>
      <c r="B186" s="2">
        <f t="shared" si="20"/>
        <v>0</v>
      </c>
      <c r="C186" s="2">
        <f t="shared" si="21"/>
        <v>0</v>
      </c>
      <c r="D186" s="2">
        <f t="shared" si="23"/>
        <v>0</v>
      </c>
      <c r="E186" s="2">
        <v>0</v>
      </c>
      <c r="F186" s="2">
        <v>0</v>
      </c>
      <c r="G186" s="2">
        <v>0</v>
      </c>
    </row>
    <row r="187" spans="1:7" x14ac:dyDescent="0.6">
      <c r="A187" s="2"/>
      <c r="B187" s="2">
        <f t="shared" si="20"/>
        <v>0</v>
      </c>
      <c r="C187" s="2">
        <f t="shared" si="21"/>
        <v>0</v>
      </c>
      <c r="D187" s="2">
        <f t="shared" si="23"/>
        <v>0</v>
      </c>
      <c r="E187" s="2">
        <v>0</v>
      </c>
      <c r="F187" s="2">
        <v>0</v>
      </c>
      <c r="G187" s="2">
        <v>0</v>
      </c>
    </row>
    <row r="188" spans="1:7" x14ac:dyDescent="0.6">
      <c r="A188" s="2"/>
      <c r="B188" s="2">
        <f t="shared" si="20"/>
        <v>0</v>
      </c>
      <c r="C188" s="2">
        <f t="shared" si="21"/>
        <v>0</v>
      </c>
      <c r="D188" s="2">
        <f t="shared" si="23"/>
        <v>0</v>
      </c>
      <c r="E188" s="2">
        <v>0</v>
      </c>
      <c r="F188" s="2">
        <v>0</v>
      </c>
      <c r="G188" s="2">
        <v>0</v>
      </c>
    </row>
    <row r="189" spans="1:7" x14ac:dyDescent="0.6">
      <c r="A189" s="2"/>
      <c r="B189" s="2">
        <f t="shared" si="20"/>
        <v>0</v>
      </c>
      <c r="C189" s="2">
        <f t="shared" si="21"/>
        <v>0</v>
      </c>
      <c r="D189" s="2">
        <f t="shared" si="23"/>
        <v>0</v>
      </c>
      <c r="E189" s="2">
        <v>0</v>
      </c>
      <c r="F189" s="2">
        <v>0</v>
      </c>
      <c r="G189" s="2">
        <v>0</v>
      </c>
    </row>
    <row r="190" spans="1:7" x14ac:dyDescent="0.6">
      <c r="A190" s="2"/>
      <c r="B190" s="2">
        <f t="shared" si="20"/>
        <v>0</v>
      </c>
      <c r="C190" s="2">
        <f t="shared" si="21"/>
        <v>0</v>
      </c>
      <c r="D190" s="2">
        <f t="shared" si="23"/>
        <v>0</v>
      </c>
      <c r="E190" s="2">
        <v>0</v>
      </c>
      <c r="F190" s="2">
        <v>0</v>
      </c>
      <c r="G190" s="2">
        <v>0</v>
      </c>
    </row>
    <row r="191" spans="1:7" x14ac:dyDescent="0.6">
      <c r="A191" s="2"/>
      <c r="B191" s="2">
        <f t="shared" si="20"/>
        <v>0</v>
      </c>
      <c r="C191" s="2">
        <f t="shared" si="21"/>
        <v>0</v>
      </c>
      <c r="D191" s="2">
        <f t="shared" si="23"/>
        <v>0</v>
      </c>
      <c r="E191" s="2">
        <v>0</v>
      </c>
      <c r="F191" s="2">
        <v>0</v>
      </c>
      <c r="G191" s="2">
        <v>0</v>
      </c>
    </row>
    <row r="192" spans="1:7" x14ac:dyDescent="0.6">
      <c r="A192" s="2"/>
      <c r="B192" s="2">
        <f t="shared" si="20"/>
        <v>0</v>
      </c>
      <c r="C192" s="2">
        <f t="shared" si="21"/>
        <v>0</v>
      </c>
      <c r="D192" s="2">
        <f t="shared" si="23"/>
        <v>0</v>
      </c>
      <c r="E192" s="2">
        <v>0</v>
      </c>
      <c r="F192" s="2">
        <v>0</v>
      </c>
      <c r="G192" s="2">
        <v>0</v>
      </c>
    </row>
    <row r="193" spans="1:7" x14ac:dyDescent="0.6">
      <c r="A193" s="2"/>
      <c r="B193" s="2">
        <f t="shared" ref="B193:B199" si="24">A193</f>
        <v>0</v>
      </c>
      <c r="C193" s="2">
        <f t="shared" ref="C193:C199" si="25">A194</f>
        <v>0</v>
      </c>
      <c r="D193" s="2">
        <f t="shared" ref="D193:D199" si="26">IF(OR(C193="ขาด",B193="ขาด"),0,C193-B193)</f>
        <v>0</v>
      </c>
      <c r="E193" s="2">
        <v>0</v>
      </c>
      <c r="F193" s="2">
        <v>0</v>
      </c>
      <c r="G193" s="2">
        <v>0</v>
      </c>
    </row>
    <row r="194" spans="1:7" x14ac:dyDescent="0.6">
      <c r="A194" s="2"/>
      <c r="B194" s="2">
        <f t="shared" si="24"/>
        <v>0</v>
      </c>
      <c r="C194" s="2">
        <f t="shared" si="25"/>
        <v>0</v>
      </c>
      <c r="D194" s="2">
        <f t="shared" si="26"/>
        <v>0</v>
      </c>
      <c r="E194" s="2">
        <v>0</v>
      </c>
      <c r="F194" s="2">
        <v>0</v>
      </c>
      <c r="G194" s="2">
        <v>0</v>
      </c>
    </row>
    <row r="195" spans="1:7" x14ac:dyDescent="0.6">
      <c r="A195" s="2"/>
      <c r="B195" s="2">
        <f t="shared" si="24"/>
        <v>0</v>
      </c>
      <c r="C195" s="2">
        <f t="shared" si="25"/>
        <v>0</v>
      </c>
      <c r="D195" s="2">
        <f t="shared" si="26"/>
        <v>0</v>
      </c>
      <c r="E195" s="2">
        <v>0</v>
      </c>
      <c r="F195" s="2">
        <v>0</v>
      </c>
      <c r="G195" s="2">
        <v>0</v>
      </c>
    </row>
    <row r="196" spans="1:7" x14ac:dyDescent="0.6">
      <c r="A196" s="2"/>
      <c r="B196" s="2">
        <f t="shared" si="24"/>
        <v>0</v>
      </c>
      <c r="C196" s="2">
        <f t="shared" si="25"/>
        <v>0</v>
      </c>
      <c r="D196" s="2">
        <f t="shared" si="26"/>
        <v>0</v>
      </c>
      <c r="E196" s="2">
        <v>0</v>
      </c>
      <c r="F196" s="2">
        <v>0</v>
      </c>
      <c r="G196" s="2">
        <v>0</v>
      </c>
    </row>
    <row r="197" spans="1:7" x14ac:dyDescent="0.6">
      <c r="A197" s="2"/>
      <c r="B197" s="2">
        <f t="shared" si="24"/>
        <v>0</v>
      </c>
      <c r="C197" s="2">
        <f t="shared" si="25"/>
        <v>0</v>
      </c>
      <c r="D197" s="2">
        <f t="shared" si="26"/>
        <v>0</v>
      </c>
      <c r="E197" s="2">
        <v>0</v>
      </c>
      <c r="F197" s="2">
        <v>0</v>
      </c>
      <c r="G197" s="2">
        <v>0</v>
      </c>
    </row>
    <row r="198" spans="1:7" x14ac:dyDescent="0.6">
      <c r="A198" s="2"/>
      <c r="B198" s="2">
        <f t="shared" si="24"/>
        <v>0</v>
      </c>
      <c r="C198" s="2">
        <f t="shared" si="25"/>
        <v>0</v>
      </c>
      <c r="D198" s="2">
        <f t="shared" si="26"/>
        <v>0</v>
      </c>
      <c r="E198" s="2">
        <v>0</v>
      </c>
      <c r="F198" s="2">
        <v>0</v>
      </c>
      <c r="G198" s="2">
        <v>0</v>
      </c>
    </row>
    <row r="199" spans="1:7" x14ac:dyDescent="0.6">
      <c r="A199" s="2"/>
      <c r="B199" s="2">
        <f t="shared" si="24"/>
        <v>0</v>
      </c>
      <c r="C199" s="2">
        <f t="shared" si="25"/>
        <v>0</v>
      </c>
      <c r="D199" s="2">
        <f t="shared" si="26"/>
        <v>0</v>
      </c>
      <c r="E199" s="2">
        <v>0</v>
      </c>
      <c r="F199" s="2">
        <v>0</v>
      </c>
      <c r="G199" s="2">
        <v>0</v>
      </c>
    </row>
    <row r="200" spans="1:7" x14ac:dyDescent="0.6">
      <c r="A200" s="2"/>
    </row>
  </sheetData>
  <sheetProtection password="C4FC" sheet="1" objects="1" scenarios="1"/>
  <phoneticPr fontId="0" type="noConversion"/>
  <pageMargins left="0.75" right="0.75" top="1" bottom="1" header="0.5" footer="0.5"/>
  <headerFooter alignWithMargins="0">
    <oddHeader>&amp;瞬</oddHeader>
    <oddFooter>Page &amp;_x0000_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แนะนำ</vt:lpstr>
      <vt:lpstr>CoverPage</vt:lpstr>
      <vt:lpstr>Score</vt:lpstr>
      <vt:lpstr>มรส_08</vt:lpstr>
      <vt:lpstr>มรส_09</vt:lpstr>
      <vt:lpstr>Chart</vt:lpstr>
      <vt:lpstr>CalSheet</vt:lpstr>
      <vt:lpstr>Gr_A</vt:lpstr>
      <vt:lpstr>Gr_B</vt:lpstr>
      <vt:lpstr>Gr_Bp</vt:lpstr>
      <vt:lpstr>Gr_C</vt:lpstr>
      <vt:lpstr>Gr_Cp</vt:lpstr>
      <vt:lpstr>Gr_D</vt:lpstr>
      <vt:lpstr>Gr_Dp</vt:lpstr>
      <vt:lpstr>Gr_F</vt:lpstr>
      <vt:lpstr>marks</vt:lpstr>
      <vt:lpstr>Score!Print_Area</vt:lpstr>
      <vt:lpstr>มรส_09!Print_Area</vt:lpstr>
      <vt:lpstr>CoverPage!Print_Titles</vt:lpstr>
      <vt:lpstr>Score!Print_Titles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</dc:creator>
  <cp:lastModifiedBy>Lenovo</cp:lastModifiedBy>
  <cp:lastPrinted>2019-01-07T05:00:09Z</cp:lastPrinted>
  <dcterms:created xsi:type="dcterms:W3CDTF">1996-10-18T09:33:13Z</dcterms:created>
  <dcterms:modified xsi:type="dcterms:W3CDTF">2019-01-07T05:04:03Z</dcterms:modified>
</cp:coreProperties>
</file>